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tl-hq-f03\145677$\"/>
    </mc:Choice>
  </mc:AlternateContent>
  <bookViews>
    <workbookView xWindow="0" yWindow="0" windowWidth="28800" windowHeight="12300"/>
  </bookViews>
  <sheets>
    <sheet name="Formulaire de frais de voyage" sheetId="6" r:id="rId1"/>
    <sheet name="Calculateur inversé taxes CAN " sheetId="7" r:id="rId2"/>
  </sheets>
  <definedNames>
    <definedName name="_xlnm._FilterDatabase" localSheetId="0" hidden="1">'Formulaire de frais de voyage'!$B$63:$AF$65</definedName>
    <definedName name="Marc_Filion">'Formulaire de frais de voyage'!#REF!</definedName>
    <definedName name="_xlnm.Print_Area" localSheetId="0">'Formulaire de frais de voyage'!$A$2:$X$65</definedName>
  </definedNames>
  <calcPr calcId="162913" concurrentCalc="0"/>
</workbook>
</file>

<file path=xl/calcChain.xml><?xml version="1.0" encoding="utf-8"?>
<calcChain xmlns="http://schemas.openxmlformats.org/spreadsheetml/2006/main">
  <c r="U15" i="6" l="1"/>
  <c r="V15" i="6"/>
  <c r="U16" i="6"/>
  <c r="V16" i="6"/>
  <c r="U17" i="6"/>
  <c r="V17" i="6"/>
  <c r="U18" i="6"/>
  <c r="V18" i="6"/>
  <c r="U19" i="6"/>
  <c r="V19" i="6"/>
  <c r="U20" i="6"/>
  <c r="V20" i="6"/>
  <c r="U21" i="6"/>
  <c r="V21" i="6"/>
  <c r="U22" i="6"/>
  <c r="V22" i="6"/>
  <c r="U23" i="6"/>
  <c r="V23" i="6"/>
  <c r="U24" i="6"/>
  <c r="V24" i="6"/>
  <c r="U25" i="6"/>
  <c r="V25" i="6"/>
  <c r="U26" i="6"/>
  <c r="V26" i="6"/>
  <c r="U27" i="6"/>
  <c r="V27" i="6"/>
  <c r="U28" i="6"/>
  <c r="V28" i="6"/>
  <c r="U29" i="6"/>
  <c r="V29" i="6"/>
  <c r="U30" i="6"/>
  <c r="V30" i="6"/>
  <c r="U31" i="6"/>
  <c r="V31" i="6"/>
  <c r="U32" i="6"/>
  <c r="V32" i="6"/>
  <c r="U33" i="6"/>
  <c r="V33" i="6"/>
  <c r="U34" i="6"/>
  <c r="V34" i="6"/>
  <c r="U35" i="6"/>
  <c r="V35" i="6"/>
  <c r="U36" i="6"/>
  <c r="V36" i="6"/>
  <c r="U37" i="6"/>
  <c r="V37" i="6"/>
  <c r="U38" i="6"/>
  <c r="V38" i="6"/>
  <c r="U39" i="6"/>
  <c r="V39" i="6"/>
  <c r="U40" i="6"/>
  <c r="V40" i="6"/>
  <c r="U41" i="6"/>
  <c r="V41" i="6"/>
  <c r="U42" i="6"/>
  <c r="V42" i="6"/>
  <c r="U43" i="6"/>
  <c r="V43" i="6"/>
  <c r="U44" i="6"/>
  <c r="V44" i="6"/>
  <c r="U45" i="6"/>
  <c r="V45" i="6"/>
  <c r="U46" i="6"/>
  <c r="V46" i="6"/>
  <c r="U47" i="6"/>
  <c r="V47" i="6"/>
  <c r="U48" i="6"/>
  <c r="V48" i="6"/>
  <c r="U49" i="6"/>
  <c r="V49" i="6"/>
  <c r="U50" i="6"/>
  <c r="V50" i="6"/>
  <c r="U51" i="6"/>
  <c r="V51" i="6"/>
  <c r="U52" i="6"/>
  <c r="V52" i="6"/>
  <c r="U53" i="6"/>
  <c r="V53" i="6"/>
  <c r="U54" i="6"/>
  <c r="V54" i="6"/>
  <c r="U55" i="6"/>
  <c r="V55" i="6"/>
  <c r="U56" i="6"/>
  <c r="V56" i="6"/>
  <c r="U57" i="6"/>
  <c r="V57" i="6"/>
  <c r="U58" i="6"/>
  <c r="V58" i="6"/>
  <c r="U59" i="6"/>
  <c r="V59" i="6"/>
  <c r="U60" i="6"/>
  <c r="V60" i="6"/>
  <c r="U61" i="6"/>
  <c r="V61" i="6"/>
  <c r="U62" i="6"/>
  <c r="V62" i="6"/>
  <c r="U63" i="6"/>
  <c r="V63" i="6"/>
  <c r="V14" i="6"/>
  <c r="U14" i="6"/>
  <c r="R10" i="6"/>
  <c r="R9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A40" i="6"/>
  <c r="AB40" i="6"/>
  <c r="AA41" i="6"/>
  <c r="AB41" i="6"/>
  <c r="AA42" i="6"/>
  <c r="AB42" i="6"/>
  <c r="AA43" i="6"/>
  <c r="AB43" i="6"/>
  <c r="AA44" i="6"/>
  <c r="AB44" i="6"/>
  <c r="AA45" i="6"/>
  <c r="AB45" i="6"/>
  <c r="AA46" i="6"/>
  <c r="AB46" i="6"/>
  <c r="AA47" i="6"/>
  <c r="AB47" i="6"/>
  <c r="AA48" i="6"/>
  <c r="AB48" i="6"/>
  <c r="AA49" i="6"/>
  <c r="AB49" i="6"/>
  <c r="AA50" i="6"/>
  <c r="AB50" i="6"/>
  <c r="AA51" i="6"/>
  <c r="AB51" i="6"/>
  <c r="AA52" i="6"/>
  <c r="AB52" i="6"/>
  <c r="AA53" i="6"/>
  <c r="AB53" i="6"/>
  <c r="AA54" i="6"/>
  <c r="AB54" i="6"/>
  <c r="AA55" i="6"/>
  <c r="AB55" i="6"/>
  <c r="AA56" i="6"/>
  <c r="AB56" i="6"/>
  <c r="AA57" i="6"/>
  <c r="AB57" i="6"/>
  <c r="AA58" i="6"/>
  <c r="AB58" i="6"/>
  <c r="AA59" i="6"/>
  <c r="AB59" i="6"/>
  <c r="AA60" i="6"/>
  <c r="AB60" i="6"/>
  <c r="AA61" i="6"/>
  <c r="AB61" i="6"/>
  <c r="AA62" i="6"/>
  <c r="AB62" i="6"/>
  <c r="AA63" i="6"/>
  <c r="AB63" i="6"/>
  <c r="Z14" i="6"/>
  <c r="AA14" i="6"/>
  <c r="AB14" i="6"/>
  <c r="AC14" i="6"/>
  <c r="Q65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Y15" i="6"/>
  <c r="Y19" i="6"/>
  <c r="Y23" i="6"/>
  <c r="Y27" i="6"/>
  <c r="Y31" i="6"/>
  <c r="Y35" i="6"/>
  <c r="Y39" i="6"/>
  <c r="Y43" i="6"/>
  <c r="Y47" i="6"/>
  <c r="Y51" i="6"/>
  <c r="Y55" i="6"/>
  <c r="Y59" i="6"/>
  <c r="Y63" i="6"/>
  <c r="Y16" i="6"/>
  <c r="Y20" i="6"/>
  <c r="Y24" i="6"/>
  <c r="Y28" i="6"/>
  <c r="Y32" i="6"/>
  <c r="Y36" i="6"/>
  <c r="Y40" i="6"/>
  <c r="Y44" i="6"/>
  <c r="Y48" i="6"/>
  <c r="Y52" i="6"/>
  <c r="Y56" i="6"/>
  <c r="Y60" i="6"/>
  <c r="Y17" i="6"/>
  <c r="Y21" i="6"/>
  <c r="Y25" i="6"/>
  <c r="Y29" i="6"/>
  <c r="Y33" i="6"/>
  <c r="Y37" i="6"/>
  <c r="Y41" i="6"/>
  <c r="Y45" i="6"/>
  <c r="Y49" i="6"/>
  <c r="Y53" i="6"/>
  <c r="Y57" i="6"/>
  <c r="Y61" i="6"/>
  <c r="Y14" i="6"/>
  <c r="AD14" i="6"/>
  <c r="Y18" i="6"/>
  <c r="Y22" i="6"/>
  <c r="Y26" i="6"/>
  <c r="Y30" i="6"/>
  <c r="Y34" i="6"/>
  <c r="Y38" i="6"/>
  <c r="Y42" i="6"/>
  <c r="Y46" i="6"/>
  <c r="Y50" i="6"/>
  <c r="Y54" i="6"/>
  <c r="Y58" i="6"/>
  <c r="Y62" i="6"/>
  <c r="P65" i="6"/>
  <c r="V65" i="6"/>
  <c r="Z63" i="6"/>
  <c r="AC63" i="6"/>
  <c r="Z38" i="6"/>
  <c r="AC38" i="6"/>
  <c r="Z41" i="6"/>
  <c r="AC41" i="6"/>
  <c r="Z40" i="6"/>
  <c r="AC40" i="6"/>
  <c r="Z24" i="6"/>
  <c r="AC24" i="6"/>
  <c r="Z59" i="6"/>
  <c r="AC59" i="6"/>
  <c r="Z50" i="6"/>
  <c r="AC50" i="6"/>
  <c r="Z53" i="6"/>
  <c r="AC53" i="6"/>
  <c r="Z37" i="6"/>
  <c r="AC37" i="6"/>
  <c r="Z21" i="6"/>
  <c r="AC21" i="6"/>
  <c r="Z52" i="6"/>
  <c r="AC52" i="6"/>
  <c r="Z36" i="6"/>
  <c r="AC36" i="6"/>
  <c r="Z20" i="6"/>
  <c r="AC20" i="6"/>
  <c r="Z55" i="6"/>
  <c r="AC55" i="6"/>
  <c r="Z39" i="6"/>
  <c r="AC39" i="6"/>
  <c r="Z23" i="6"/>
  <c r="AC23" i="6"/>
  <c r="Z22" i="6"/>
  <c r="AC22" i="6"/>
  <c r="Z56" i="6"/>
  <c r="AC56" i="6"/>
  <c r="Z27" i="6"/>
  <c r="AC27" i="6"/>
  <c r="Z18" i="6"/>
  <c r="AC18" i="6"/>
  <c r="Z30" i="6"/>
  <c r="AC30" i="6"/>
  <c r="Z33" i="6"/>
  <c r="AC33" i="6"/>
  <c r="Z48" i="6"/>
  <c r="AC48" i="6"/>
  <c r="Z32" i="6"/>
  <c r="AC32" i="6"/>
  <c r="Z51" i="6"/>
  <c r="AC51" i="6"/>
  <c r="Z35" i="6"/>
  <c r="AC35" i="6"/>
  <c r="Z19" i="6"/>
  <c r="AC19" i="6"/>
  <c r="Z54" i="6"/>
  <c r="AC54" i="6"/>
  <c r="Z57" i="6"/>
  <c r="AC57" i="6"/>
  <c r="Z25" i="6"/>
  <c r="AC25" i="6"/>
  <c r="Z43" i="6"/>
  <c r="AC43" i="6"/>
  <c r="Z34" i="6"/>
  <c r="AC34" i="6"/>
  <c r="Z62" i="6"/>
  <c r="AC62" i="6"/>
  <c r="Z46" i="6"/>
  <c r="AC46" i="6"/>
  <c r="Z49" i="6"/>
  <c r="AC49" i="6"/>
  <c r="Z17" i="6"/>
  <c r="AC17" i="6"/>
  <c r="Z58" i="6"/>
  <c r="AC58" i="6"/>
  <c r="Z42" i="6"/>
  <c r="AC42" i="6"/>
  <c r="Z26" i="6"/>
  <c r="AC26" i="6"/>
  <c r="Z61" i="6"/>
  <c r="AC61" i="6"/>
  <c r="Z45" i="6"/>
  <c r="AC45" i="6"/>
  <c r="Z29" i="6"/>
  <c r="AC29" i="6"/>
  <c r="Z60" i="6"/>
  <c r="AC60" i="6"/>
  <c r="Z44" i="6"/>
  <c r="AC44" i="6"/>
  <c r="Z28" i="6"/>
  <c r="AC28" i="6"/>
  <c r="Z47" i="6"/>
  <c r="AC47" i="6"/>
  <c r="Z31" i="6"/>
  <c r="AC31" i="6"/>
  <c r="AC16" i="6"/>
  <c r="Z16" i="6"/>
  <c r="Z15" i="6"/>
  <c r="AC15" i="6"/>
  <c r="U65" i="6"/>
  <c r="R65" i="6"/>
  <c r="AD19" i="6"/>
  <c r="AD25" i="6"/>
  <c r="AD61" i="6"/>
  <c r="AD17" i="6"/>
  <c r="AD43" i="6"/>
  <c r="AD57" i="6"/>
  <c r="AD23" i="6"/>
  <c r="AD31" i="6"/>
  <c r="AD60" i="6"/>
  <c r="AD21" i="6"/>
  <c r="AD53" i="6"/>
  <c r="AD40" i="6"/>
  <c r="AD15" i="6"/>
  <c r="AD28" i="6"/>
  <c r="AD16" i="6"/>
  <c r="AD47" i="6"/>
  <c r="AD48" i="6"/>
  <c r="AD27" i="6"/>
  <c r="AD20" i="6"/>
  <c r="AD37" i="6"/>
  <c r="AD32" i="6"/>
  <c r="AD56" i="6"/>
  <c r="AD49" i="6"/>
  <c r="AD33" i="6"/>
  <c r="AD52" i="6"/>
  <c r="AD38" i="6"/>
  <c r="AD44" i="6"/>
  <c r="AD29" i="6"/>
  <c r="AD50" i="6"/>
  <c r="AD24" i="6"/>
  <c r="AD41" i="6"/>
  <c r="AD63" i="6"/>
  <c r="AD45" i="6"/>
  <c r="AD36" i="6"/>
  <c r="AD26" i="6"/>
  <c r="AD58" i="6"/>
  <c r="AD46" i="6"/>
  <c r="AD34" i="6"/>
  <c r="AD51" i="6"/>
  <c r="AD30" i="6"/>
  <c r="AD55" i="6"/>
  <c r="AD42" i="6"/>
  <c r="AD62" i="6"/>
  <c r="AD54" i="6"/>
  <c r="AD35" i="6"/>
  <c r="AD18" i="6"/>
  <c r="AD22" i="6"/>
  <c r="AD39" i="6"/>
  <c r="AD59" i="6"/>
  <c r="L10" i="6"/>
  <c r="P15" i="7"/>
  <c r="N15" i="7"/>
  <c r="L15" i="7"/>
  <c r="L20" i="7"/>
  <c r="L65" i="6"/>
  <c r="J15" i="7"/>
  <c r="J19" i="7"/>
  <c r="H15" i="7"/>
  <c r="H18" i="7"/>
  <c r="F15" i="7"/>
  <c r="F18" i="7"/>
  <c r="D15" i="7"/>
  <c r="D17" i="7"/>
  <c r="D22" i="7"/>
  <c r="D24" i="7"/>
  <c r="P17" i="7"/>
  <c r="P20" i="7"/>
  <c r="N17" i="7"/>
  <c r="N20" i="7"/>
  <c r="L17" i="7"/>
  <c r="L22" i="7"/>
  <c r="L24" i="7"/>
  <c r="P22" i="7"/>
  <c r="P24" i="7"/>
  <c r="H22" i="7"/>
  <c r="H24" i="7"/>
  <c r="F22" i="7"/>
  <c r="F24" i="7"/>
  <c r="J17" i="7"/>
  <c r="N22" i="7"/>
  <c r="N24" i="7"/>
  <c r="J22" i="7"/>
  <c r="J24" i="7"/>
  <c r="O65" i="6"/>
  <c r="N65" i="6"/>
  <c r="M65" i="6"/>
  <c r="T65" i="6"/>
  <c r="AB65" i="6"/>
  <c r="Z65" i="6"/>
  <c r="AD65" i="6"/>
  <c r="Y65" i="6"/>
</calcChain>
</file>

<file path=xl/sharedStrings.xml><?xml version="1.0" encoding="utf-8"?>
<sst xmlns="http://schemas.openxmlformats.org/spreadsheetml/2006/main" count="251" uniqueCount="183">
  <si>
    <t>QST</t>
  </si>
  <si>
    <t>HST</t>
  </si>
  <si>
    <t>PST</t>
  </si>
  <si>
    <t>Description</t>
  </si>
  <si>
    <t>CDN</t>
  </si>
  <si>
    <t>GST</t>
  </si>
  <si>
    <t>JPY</t>
  </si>
  <si>
    <t>EUR</t>
  </si>
  <si>
    <t>USD</t>
  </si>
  <si>
    <t>G/L Account</t>
  </si>
  <si>
    <t>Currency</t>
  </si>
  <si>
    <t>CAAB</t>
  </si>
  <si>
    <t>Alberta</t>
  </si>
  <si>
    <t>CABC</t>
  </si>
  <si>
    <t>CAMB</t>
  </si>
  <si>
    <t>Manitoba</t>
  </si>
  <si>
    <t>CANB</t>
  </si>
  <si>
    <t>CANF</t>
  </si>
  <si>
    <t>CANS</t>
  </si>
  <si>
    <t>CANT</t>
  </si>
  <si>
    <t>CAON</t>
  </si>
  <si>
    <t>Ontario</t>
  </si>
  <si>
    <t>CAPE</t>
  </si>
  <si>
    <t>CAQC</t>
  </si>
  <si>
    <t>CASK</t>
  </si>
  <si>
    <t>Saskatchewan</t>
  </si>
  <si>
    <t>Canadian Jurisdictions</t>
  </si>
  <si>
    <t>Canadian Jurisdictions Name</t>
  </si>
  <si>
    <t>CNY</t>
  </si>
  <si>
    <t>Euro</t>
  </si>
  <si>
    <t>Year</t>
  </si>
  <si>
    <t>Month</t>
  </si>
  <si>
    <t>Federal</t>
  </si>
  <si>
    <t>Prov</t>
  </si>
  <si>
    <t>GST Restriction</t>
  </si>
  <si>
    <t>QST Restriction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</si>
  <si>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</si>
  <si>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</si>
  <si>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</si>
  <si>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</si>
  <si>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</si>
  <si>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</si>
  <si>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</si>
  <si>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</si>
  <si>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</si>
  <si>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</si>
  <si>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HST Restriction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</si>
  <si>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</si>
  <si>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</si>
  <si>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</si>
  <si>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</si>
  <si>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</si>
  <si>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</si>
  <si>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</si>
  <si>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</si>
  <si>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</si>
  <si>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</si>
  <si>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</si>
  <si>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</si>
  <si>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</si>
  <si>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</si>
  <si>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</si>
  <si>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</si>
  <si>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</si>
  <si>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</si>
  <si>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</si>
  <si>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</si>
  <si>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</si>
  <si>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</si>
  <si>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</si>
  <si>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</si>
  <si>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</si>
  <si>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</si>
  <si>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</si>
  <si>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</si>
  <si>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</si>
  <si>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</si>
  <si>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</si>
  <si>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</si>
  <si>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</si>
  <si>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</si>
  <si>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</si>
  <si>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</si>
  <si>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</si>
  <si>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</si>
  <si>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</si>
  <si>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</si>
  <si>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Yes</t>
  </si>
  <si>
    <t>No</t>
  </si>
  <si>
    <t>Is your company classified as a large corporation?</t>
  </si>
  <si>
    <t>Expenses with taxes included</t>
  </si>
  <si>
    <t>HST13%</t>
  </si>
  <si>
    <t>GST5%</t>
  </si>
  <si>
    <t>Base</t>
  </si>
  <si>
    <t>Northwest Territories</t>
  </si>
  <si>
    <t>Nunavut</t>
  </si>
  <si>
    <t>Yukon</t>
  </si>
  <si>
    <t>Base + Taxes</t>
  </si>
  <si>
    <t>Control</t>
  </si>
  <si>
    <t>Is your company registered for the GST?</t>
  </si>
  <si>
    <t>Is your company registered for the QST?</t>
  </si>
  <si>
    <t>Nom du consultant et nom de sa compagnie</t>
  </si>
  <si>
    <t>NOM CONSULTANT - NOM COMPAGNIE</t>
  </si>
  <si>
    <t>** TVQ est une taxe récupérable, vous ne pouvez pas la facturer</t>
  </si>
  <si>
    <t>No.</t>
  </si>
  <si>
    <t>Classification des dépenses</t>
  </si>
  <si>
    <r>
      <t>Dépenses avec taxes (</t>
    </r>
    <r>
      <rPr>
        <b/>
        <sz val="10"/>
        <color rgb="FF0070C0"/>
        <rFont val="Arial"/>
        <family val="2"/>
      </rPr>
      <t>en devise étrangère)</t>
    </r>
  </si>
  <si>
    <t>Entrer le taux de change</t>
  </si>
  <si>
    <r>
      <t xml:space="preserve">Dépenses étrangères en devise </t>
    </r>
    <r>
      <rPr>
        <b/>
        <sz val="12"/>
        <color rgb="FFFF0000"/>
        <rFont val="Arial"/>
        <family val="2"/>
      </rPr>
      <t>CDN</t>
    </r>
  </si>
  <si>
    <r>
      <t xml:space="preserve">Montant des dépenses avant taxes </t>
    </r>
    <r>
      <rPr>
        <b/>
        <sz val="10"/>
        <color rgb="FF0070C0"/>
        <rFont val="Arial"/>
        <family val="2"/>
      </rPr>
      <t xml:space="preserve">(en devise </t>
    </r>
    <r>
      <rPr>
        <b/>
        <sz val="10"/>
        <color rgb="FFFF0000"/>
        <rFont val="Arial"/>
        <family val="2"/>
      </rPr>
      <t>CDN</t>
    </r>
    <r>
      <rPr>
        <b/>
        <sz val="10"/>
        <color rgb="FF0070C0"/>
        <rFont val="Arial"/>
        <family val="2"/>
      </rPr>
      <t>)</t>
    </r>
  </si>
  <si>
    <t>Mois</t>
  </si>
  <si>
    <t>Pourboire</t>
  </si>
  <si>
    <t>Total à payer au consultant (sans repas)</t>
  </si>
  <si>
    <t>Repas</t>
  </si>
  <si>
    <t>TPS à facturer à la firme</t>
  </si>
  <si>
    <t>TVQ à facturer à la firme</t>
  </si>
  <si>
    <t>TOTALE À FACTURER À LA FIRME</t>
  </si>
  <si>
    <t>Dollars américain</t>
  </si>
  <si>
    <t>Dollar canadien</t>
  </si>
  <si>
    <t>Yen japonais</t>
  </si>
  <si>
    <t>Livre sterling</t>
  </si>
  <si>
    <t>Yuan chinois</t>
  </si>
  <si>
    <t>Papeterie et fournitures</t>
  </si>
  <si>
    <t>Billet d'avion</t>
  </si>
  <si>
    <t>Transport non aérien</t>
  </si>
  <si>
    <t>Hôtel</t>
  </si>
  <si>
    <t>Kilométrage</t>
  </si>
  <si>
    <t>Autres frais de voyage</t>
  </si>
  <si>
    <t>Carburant</t>
  </si>
  <si>
    <t>Location de voitures</t>
  </si>
  <si>
    <t>Électricité</t>
  </si>
  <si>
    <t>Télécommunications</t>
  </si>
  <si>
    <t>Indemnité journalière</t>
  </si>
  <si>
    <t>Colombie britannique</t>
  </si>
  <si>
    <t>Nouveau Brunswick</t>
  </si>
  <si>
    <t>Terre Neuve</t>
  </si>
  <si>
    <t>Nouvelle-Écosse</t>
  </si>
  <si>
    <t>Territoires du nord-ouest</t>
  </si>
  <si>
    <t>Île-du-Prince-Édouard</t>
  </si>
  <si>
    <t>Québec</t>
  </si>
  <si>
    <t>États-Unis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</si>
  <si>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</si>
  <si>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</si>
  <si>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</si>
  <si>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</si>
  <si>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</si>
  <si>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</si>
  <si>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</si>
  <si>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</si>
  <si>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</si>
  <si>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</si>
  <si>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</si>
  <si>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</si>
  <si>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 du reçu</t>
  </si>
  <si>
    <t>Lieu de la dépense</t>
  </si>
  <si>
    <t>Devise du reçu</t>
  </si>
  <si>
    <t>TVQ du reçu**</t>
  </si>
  <si>
    <t>Sous-total à facturer à la firme</t>
  </si>
  <si>
    <t>Année</t>
  </si>
  <si>
    <t>Total à payer au consultant (repas seulement)</t>
  </si>
  <si>
    <t>TPS du reçu*</t>
  </si>
  <si>
    <t>TVH du reçu*</t>
  </si>
  <si>
    <t>* TPS/TVH sont des taxes récupérables, vous ne pouvez pas les facturer</t>
  </si>
  <si>
    <t>Devise du compte de dépenses</t>
  </si>
  <si>
    <t>Dépense payable au consultant</t>
  </si>
  <si>
    <t>Numéro de TPS/TVH du consultant</t>
  </si>
  <si>
    <t>Numéro de TVQ</t>
  </si>
  <si>
    <t>TVH 15%</t>
  </si>
  <si>
    <t>TVQ 14.975%</t>
  </si>
  <si>
    <t>Colombie-Britannique</t>
  </si>
  <si>
    <t>&lt;=Entrez votre montant dans cette ligne</t>
  </si>
  <si>
    <t>Calculateur inversé des taxes</t>
  </si>
  <si>
    <t>Nom du reçu</t>
  </si>
  <si>
    <t>Autres taxes du reçu***</t>
  </si>
  <si>
    <t>Divertissement</t>
  </si>
  <si>
    <t>*** Autres taxes incluant : taxes provinciales canadiennes, taxes américaines</t>
  </si>
  <si>
    <t xml:space="preserve">. </t>
  </si>
  <si>
    <t>Enregistrement du consultant:</t>
  </si>
  <si>
    <t>TVH à facturer à la firme</t>
  </si>
  <si>
    <t>Harm</t>
  </si>
  <si>
    <t>TVP à facturer à la firme</t>
  </si>
  <si>
    <t>*Puisque vous n'êtes pas enregistrés, la TPS/TVH peut vous être remboursée</t>
  </si>
  <si>
    <t>**Puisque vous n'êtes pas enregistrés, la TVQ peut vous être remboursée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</si>
</sst>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164" formatCode="_-* #,##0.00_-;\-* #,##0.00_-;_-* &quot;-&quot;??_-;_-@_-"/>
    <numFmt numFmtId="165" formatCode="&quot;$&quot;#,##0.00"/>
    <numFmt numFmtId="166" formatCode="[$-409]d\-mmm\-yy;@"/>
    <numFmt numFmtId="167" formatCode="[$-409]d\-mmm\-yyyy;@"/>
    <numFmt numFmtId="168" formatCode="0.0%"/>
    <numFmt numFmtId="169" formatCode="0_);[Red]\(0\)"/>
    <numFmt numFmtId="170" formatCode="#,##0.00000"/>
    <numFmt numFmtId="171" formatCode="[$-C0C]d\ mmm\ yyyy;@"/>
  </numFmts>
  <fonts count="44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MS Sans Serif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MS Sans Serif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8"/>
      <color rgb="FF0070C0"/>
      <name val="Arial"/>
      <family val="2"/>
    </font>
    <font>
      <b/>
      <sz val="14"/>
      <color rgb="FF0070C0"/>
      <name val="Arial"/>
      <family val="2"/>
    </font>
    <font>
      <sz val="12"/>
      <color rgb="FFFF0000"/>
      <name val="Arial"/>
      <family val="2"/>
    </font>
    <font>
      <b/>
      <sz val="10"/>
      <name val="MS Sans Serif"/>
    </font>
    <font>
      <sz val="10"/>
      <color theme="0"/>
      <name val="MS Sans Serif"/>
    </font>
    <font>
      <b/>
      <sz val="10"/>
      <color rgb="FFFF0000"/>
      <name val="MS Sans Serif"/>
    </font>
    <font>
      <sz val="12"/>
      <color theme="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4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4" applyNumberFormat="0" applyAlignment="0" applyProtection="0"/>
    <xf numFmtId="0" fontId="14" fillId="17" borderId="5" applyNumberFormat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0" borderId="9" applyNumberFormat="0" applyFill="0" applyAlignment="0" applyProtection="0"/>
    <xf numFmtId="0" fontId="20" fillId="23" borderId="0" applyNumberFormat="0" applyBorder="0" applyAlignment="0" applyProtection="0"/>
    <xf numFmtId="0" fontId="5" fillId="22" borderId="4" applyNumberFormat="0" applyFont="0" applyAlignment="0" applyProtection="0"/>
    <xf numFmtId="0" fontId="21" fillId="25" borderId="10" applyNumberFormat="0" applyAlignment="0" applyProtection="0"/>
    <xf numFmtId="4" fontId="5" fillId="29" borderId="4" applyNumberFormat="0" applyProtection="0">
      <alignment vertical="center"/>
    </xf>
    <xf numFmtId="4" fontId="24" fillId="30" borderId="4" applyNumberFormat="0" applyProtection="0">
      <alignment vertical="center"/>
    </xf>
    <xf numFmtId="4" fontId="5" fillId="30" borderId="4" applyNumberFormat="0" applyProtection="0">
      <alignment horizontal="left" vertical="center" indent="1"/>
    </xf>
    <xf numFmtId="0" fontId="7" fillId="29" borderId="11" applyNumberFormat="0" applyProtection="0">
      <alignment horizontal="left" vertical="top" indent="1"/>
    </xf>
    <xf numFmtId="4" fontId="5" fillId="31" borderId="4" applyNumberFormat="0" applyProtection="0">
      <alignment horizontal="left" vertical="center" indent="1"/>
    </xf>
    <xf numFmtId="4" fontId="5" fillId="32" borderId="4" applyNumberFormat="0" applyProtection="0">
      <alignment horizontal="right" vertical="center"/>
    </xf>
    <xf numFmtId="4" fontId="5" fillId="33" borderId="4" applyNumberFormat="0" applyProtection="0">
      <alignment horizontal="right" vertical="center"/>
    </xf>
    <xf numFmtId="4" fontId="5" fillId="34" borderId="1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6" borderId="4" applyNumberFormat="0" applyProtection="0">
      <alignment horizontal="right" vertical="center"/>
    </xf>
    <xf numFmtId="4" fontId="5" fillId="37" borderId="4" applyNumberFormat="0" applyProtection="0">
      <alignment horizontal="right" vertical="center"/>
    </xf>
    <xf numFmtId="4" fontId="5" fillId="38" borderId="4" applyNumberFormat="0" applyProtection="0">
      <alignment horizontal="right" vertical="center"/>
    </xf>
    <xf numFmtId="4" fontId="5" fillId="39" borderId="4" applyNumberFormat="0" applyProtection="0">
      <alignment horizontal="right" vertical="center"/>
    </xf>
    <xf numFmtId="4" fontId="5" fillId="40" borderId="4" applyNumberFormat="0" applyProtection="0">
      <alignment horizontal="right" vertical="center"/>
    </xf>
    <xf numFmtId="4" fontId="5" fillId="41" borderId="12" applyNumberFormat="0" applyProtection="0">
      <alignment horizontal="left" vertical="center" indent="1"/>
    </xf>
    <xf numFmtId="4" fontId="3" fillId="42" borderId="12" applyNumberFormat="0" applyProtection="0">
      <alignment horizontal="left" vertical="center" indent="1"/>
    </xf>
    <xf numFmtId="4" fontId="3" fillId="42" borderId="12" applyNumberFormat="0" applyProtection="0">
      <alignment horizontal="left" vertical="center" indent="1"/>
    </xf>
    <xf numFmtId="4" fontId="5" fillId="43" borderId="4" applyNumberFormat="0" applyProtection="0">
      <alignment horizontal="right" vertical="center"/>
    </xf>
    <xf numFmtId="4" fontId="5" fillId="44" borderId="12" applyNumberFormat="0" applyProtection="0">
      <alignment horizontal="left" vertical="center" indent="1"/>
    </xf>
    <xf numFmtId="4" fontId="5" fillId="43" borderId="12" applyNumberFormat="0" applyProtection="0">
      <alignment horizontal="left" vertical="center" indent="1"/>
    </xf>
    <xf numFmtId="0" fontId="5" fillId="45" borderId="4" applyNumberFormat="0" applyProtection="0">
      <alignment horizontal="left" vertical="center" indent="1"/>
    </xf>
    <xf numFmtId="0" fontId="5" fillId="42" borderId="11" applyNumberFormat="0" applyProtection="0">
      <alignment horizontal="left" vertical="top" indent="1"/>
    </xf>
    <xf numFmtId="0" fontId="5" fillId="46" borderId="4" applyNumberFormat="0" applyProtection="0">
      <alignment horizontal="left" vertical="center" indent="1"/>
    </xf>
    <xf numFmtId="0" fontId="5" fillId="43" borderId="11" applyNumberFormat="0" applyProtection="0">
      <alignment horizontal="left" vertical="top" indent="1"/>
    </xf>
    <xf numFmtId="0" fontId="5" fillId="47" borderId="4" applyNumberFormat="0" applyProtection="0">
      <alignment horizontal="left" vertical="center" indent="1"/>
    </xf>
    <xf numFmtId="0" fontId="5" fillId="47" borderId="11" applyNumberFormat="0" applyProtection="0">
      <alignment horizontal="left" vertical="top" indent="1"/>
    </xf>
    <xf numFmtId="0" fontId="5" fillId="44" borderId="4" applyNumberFormat="0" applyProtection="0">
      <alignment horizontal="left" vertical="center" indent="1"/>
    </xf>
    <xf numFmtId="0" fontId="5" fillId="44" borderId="11" applyNumberFormat="0" applyProtection="0">
      <alignment horizontal="left" vertical="top" indent="1"/>
    </xf>
    <xf numFmtId="0" fontId="5" fillId="48" borderId="13" applyNumberFormat="0">
      <protection locked="0"/>
    </xf>
    <xf numFmtId="0" fontId="2" fillId="42" borderId="14" applyBorder="0"/>
    <xf numFmtId="4" fontId="6" fillId="49" borderId="11" applyNumberFormat="0" applyProtection="0">
      <alignment vertical="center"/>
    </xf>
    <xf numFmtId="4" fontId="24" fillId="50" borderId="1" applyNumberFormat="0" applyProtection="0">
      <alignment vertical="center"/>
    </xf>
    <xf numFmtId="4" fontId="6" fillId="45" borderId="11" applyNumberFormat="0" applyProtection="0">
      <alignment horizontal="left" vertical="center" indent="1"/>
    </xf>
    <xf numFmtId="0" fontId="6" fillId="49" borderId="11" applyNumberFormat="0" applyProtection="0">
      <alignment horizontal="left" vertical="top" indent="1"/>
    </xf>
    <xf numFmtId="4" fontId="5" fillId="0" borderId="4" applyNumberFormat="0" applyProtection="0">
      <alignment horizontal="right" vertical="center"/>
    </xf>
    <xf numFmtId="4" fontId="24" fillId="51" borderId="4" applyNumberFormat="0" applyProtection="0">
      <alignment horizontal="right" vertical="center"/>
    </xf>
    <xf numFmtId="4" fontId="5" fillId="31" borderId="4" applyNumberFormat="0" applyProtection="0">
      <alignment horizontal="left" vertical="center" indent="1"/>
    </xf>
    <xf numFmtId="0" fontId="6" fillId="43" borderId="11" applyNumberFormat="0" applyProtection="0">
      <alignment horizontal="left" vertical="top" indent="1"/>
    </xf>
    <xf numFmtId="4" fontId="8" fillId="52" borderId="12" applyNumberFormat="0" applyProtection="0">
      <alignment horizontal="left" vertical="center" indent="1"/>
    </xf>
    <xf numFmtId="0" fontId="5" fillId="53" borderId="1"/>
    <xf numFmtId="4" fontId="9" fillId="48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87">
    <xf numFmtId="0" fontId="0" fillId="0" borderId="0" xfId="0"/>
    <xf numFmtId="0" fontId="26" fillId="0" borderId="0" xfId="3" applyFont="1" applyProtection="1"/>
    <xf numFmtId="166" fontId="26" fillId="0" borderId="0" xfId="3" applyNumberFormat="1" applyFont="1" applyProtection="1"/>
    <xf numFmtId="0" fontId="26" fillId="0" borderId="0" xfId="3" applyFont="1" applyBorder="1" applyProtection="1"/>
    <xf numFmtId="0" fontId="26" fillId="0" borderId="0" xfId="3" applyFont="1" applyFill="1" applyBorder="1" applyProtection="1"/>
    <xf numFmtId="164" fontId="26" fillId="0" borderId="0" xfId="4" applyFont="1" applyProtection="1"/>
    <xf numFmtId="0" fontId="28" fillId="0" borderId="0" xfId="0" applyFont="1" applyProtection="1"/>
    <xf numFmtId="0" fontId="26" fillId="0" borderId="0" xfId="3" applyFont="1"/>
    <xf numFmtId="0" fontId="26" fillId="0" borderId="0" xfId="3" applyFont="1" applyAlignment="1">
      <alignment horizontal="center"/>
    </xf>
    <xf numFmtId="166" fontId="27" fillId="0" borderId="0" xfId="3" applyNumberFormat="1" applyFont="1" applyBorder="1" applyAlignment="1" applyProtection="1">
      <alignment horizontal="left"/>
    </xf>
    <xf numFmtId="164" fontId="27" fillId="0" borderId="0" xfId="4" applyFont="1" applyBorder="1" applyAlignment="1" applyProtection="1">
      <alignment horizontal="center" vertical="center"/>
    </xf>
    <xf numFmtId="168" fontId="26" fillId="0" borderId="0" xfId="90" applyNumberFormat="1" applyFont="1"/>
    <xf numFmtId="166" fontId="26" fillId="0" borderId="0" xfId="3" applyNumberFormat="1" applyFont="1"/>
    <xf numFmtId="164" fontId="26" fillId="0" borderId="0" xfId="4" applyFont="1"/>
    <xf numFmtId="168" fontId="26" fillId="0" borderId="0" xfId="3" applyNumberFormat="1" applyFont="1"/>
    <xf numFmtId="4" fontId="26" fillId="0" borderId="3" xfId="3" applyNumberFormat="1" applyFont="1" applyBorder="1" applyAlignment="1" applyProtection="1">
      <alignment horizontal="center"/>
      <protection locked="0"/>
    </xf>
    <xf numFmtId="0" fontId="26" fillId="0" borderId="0" xfId="3" applyFont="1" applyAlignment="1" applyProtection="1">
      <alignment horizontal="center"/>
    </xf>
    <xf numFmtId="49" fontId="26" fillId="0" borderId="0" xfId="3" applyNumberFormat="1" applyFont="1" applyFill="1" applyBorder="1" applyAlignment="1" applyProtection="1">
      <alignment horizontal="center"/>
    </xf>
    <xf numFmtId="165" fontId="31" fillId="0" borderId="0" xfId="0" applyNumberFormat="1" applyFont="1" applyFill="1" applyBorder="1" applyAlignment="1" applyProtection="1">
      <alignment horizontal="center"/>
    </xf>
    <xf numFmtId="167" fontId="26" fillId="0" borderId="0" xfId="3" applyNumberFormat="1" applyFont="1" applyFill="1" applyBorder="1" applyAlignment="1" applyProtection="1">
      <alignment horizontal="left"/>
      <protection locked="0"/>
    </xf>
    <xf numFmtId="49" fontId="26" fillId="0" borderId="0" xfId="3" applyNumberFormat="1" applyFont="1" applyFill="1" applyBorder="1" applyAlignment="1" applyProtection="1">
      <alignment horizontal="center"/>
      <protection locked="0"/>
    </xf>
    <xf numFmtId="4" fontId="26" fillId="0" borderId="0" xfId="3" applyNumberFormat="1" applyFont="1" applyFill="1" applyBorder="1" applyAlignment="1" applyProtection="1">
      <alignment horizontal="center"/>
      <protection locked="0"/>
    </xf>
    <xf numFmtId="40" fontId="27" fillId="3" borderId="2" xfId="1" applyFont="1" applyFill="1" applyBorder="1" applyAlignment="1" applyProtection="1">
      <alignment horizontal="right"/>
    </xf>
    <xf numFmtId="0" fontId="26" fillId="0" borderId="0" xfId="3" applyFont="1" applyBorder="1"/>
    <xf numFmtId="4" fontId="26" fillId="0" borderId="0" xfId="3" applyNumberFormat="1" applyFont="1" applyFill="1" applyBorder="1" applyAlignment="1" applyProtection="1">
      <alignment horizontal="center"/>
    </xf>
    <xf numFmtId="164" fontId="32" fillId="0" borderId="0" xfId="4" applyFont="1" applyProtection="1"/>
    <xf numFmtId="4" fontId="26" fillId="0" borderId="0" xfId="3" applyNumberFormat="1" applyFont="1" applyBorder="1" applyAlignment="1" applyProtection="1">
      <alignment horizontal="center"/>
      <protection locked="0"/>
    </xf>
    <xf numFmtId="166" fontId="26" fillId="0" borderId="0" xfId="3" applyNumberFormat="1" applyFont="1" applyAlignment="1">
      <alignment horizontal="right"/>
    </xf>
    <xf numFmtId="0" fontId="26" fillId="0" borderId="0" xfId="3" applyFont="1" applyBorder="1" applyAlignment="1">
      <alignment horizontal="center"/>
    </xf>
    <xf numFmtId="0" fontId="34" fillId="0" borderId="0" xfId="3" applyFont="1" applyBorder="1" applyAlignment="1" applyProtection="1">
      <alignment horizontal="center" vertical="center"/>
      <protection locked="0"/>
    </xf>
    <xf numFmtId="0" fontId="35" fillId="0" borderId="0" xfId="3" applyFont="1" applyBorder="1" applyAlignment="1">
      <alignment horizontal="center"/>
    </xf>
    <xf numFmtId="0" fontId="33" fillId="0" borderId="0" xfId="3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vertical="center"/>
    </xf>
    <xf numFmtId="166" fontId="29" fillId="0" borderId="0" xfId="3" applyNumberFormat="1" applyFont="1" applyBorder="1" applyAlignment="1" applyProtection="1">
      <alignment horizontal="left" vertical="center"/>
    </xf>
    <xf numFmtId="166" fontId="26" fillId="0" borderId="0" xfId="3" applyNumberFormat="1" applyFont="1" applyAlignment="1">
      <alignment vertical="center"/>
    </xf>
    <xf numFmtId="4" fontId="26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</xf>
    <xf numFmtId="166" fontId="27" fillId="0" borderId="0" xfId="3" applyNumberFormat="1" applyFont="1" applyBorder="1" applyAlignment="1" applyProtection="1">
      <alignment horizontal="left" vertical="center"/>
    </xf>
    <xf numFmtId="164" fontId="26" fillId="0" borderId="0" xfId="4" applyFont="1" applyAlignment="1">
      <alignment vertical="center"/>
    </xf>
    <xf numFmtId="0" fontId="27" fillId="0" borderId="0" xfId="3" applyFont="1" applyAlignment="1">
      <alignment vertical="center"/>
    </xf>
    <xf numFmtId="4" fontId="26" fillId="0" borderId="0" xfId="3" applyNumberFormat="1" applyFont="1" applyBorder="1" applyAlignment="1" applyProtection="1">
      <alignment horizontal="center"/>
    </xf>
    <xf numFmtId="4" fontId="26" fillId="0" borderId="0" xfId="3" applyNumberFormat="1" applyFont="1" applyBorder="1" applyAlignment="1" applyProtection="1">
      <alignment horizontal="center" vertical="center"/>
    </xf>
    <xf numFmtId="0" fontId="34" fillId="0" borderId="0" xfId="3" applyFont="1" applyBorder="1" applyAlignment="1" applyProtection="1">
      <alignment horizontal="center" vertical="center"/>
    </xf>
    <xf numFmtId="4" fontId="26" fillId="0" borderId="17" xfId="3" applyNumberFormat="1" applyFont="1" applyBorder="1" applyAlignment="1" applyProtection="1">
      <alignment horizontal="center"/>
      <protection locked="0"/>
    </xf>
    <xf numFmtId="166" fontId="26" fillId="0" borderId="0" xfId="3" applyNumberFormat="1" applyFont="1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6" fillId="0" borderId="0" xfId="0" applyFont="1" applyProtection="1"/>
    <xf numFmtId="40" fontId="0" fillId="0" borderId="0" xfId="1" applyFont="1" applyProtection="1"/>
    <xf numFmtId="40" fontId="0" fillId="0" borderId="0" xfId="0" applyNumberFormat="1" applyProtection="1"/>
    <xf numFmtId="0" fontId="0" fillId="0" borderId="0" xfId="0" applyBorder="1" applyProtection="1"/>
    <xf numFmtId="0" fontId="36" fillId="0" borderId="0" xfId="0" applyFont="1" applyBorder="1" applyProtection="1"/>
    <xf numFmtId="0" fontId="0" fillId="0" borderId="0" xfId="0" applyBorder="1" applyAlignment="1" applyProtection="1">
      <alignment horizontal="center"/>
    </xf>
    <xf numFmtId="4" fontId="26" fillId="0" borderId="19" xfId="3" applyNumberFormat="1" applyFont="1" applyBorder="1" applyAlignment="1" applyProtection="1">
      <alignment horizontal="center"/>
      <protection locked="0"/>
    </xf>
    <xf numFmtId="4" fontId="27" fillId="0" borderId="0" xfId="3" applyNumberFormat="1" applyFont="1" applyBorder="1" applyAlignment="1" applyProtection="1">
      <alignment horizontal="center"/>
      <protection locked="0"/>
    </xf>
    <xf numFmtId="4" fontId="27" fillId="0" borderId="3" xfId="3" applyNumberFormat="1" applyFont="1" applyBorder="1" applyAlignment="1" applyProtection="1">
      <alignment horizontal="center"/>
      <protection locked="0"/>
    </xf>
    <xf numFmtId="0" fontId="38" fillId="0" borderId="0" xfId="0" applyFont="1" applyProtection="1"/>
    <xf numFmtId="4" fontId="39" fillId="2" borderId="18" xfId="3" applyNumberFormat="1" applyFont="1" applyFill="1" applyBorder="1" applyAlignment="1" applyProtection="1">
      <alignment horizontal="center"/>
      <protection locked="0"/>
    </xf>
    <xf numFmtId="0" fontId="40" fillId="2" borderId="18" xfId="0" applyFont="1" applyFill="1" applyBorder="1" applyAlignment="1" applyProtection="1">
      <alignment horizontal="center"/>
    </xf>
    <xf numFmtId="4" fontId="39" fillId="2" borderId="20" xfId="3" applyNumberFormat="1" applyFont="1" applyFill="1" applyBorder="1" applyAlignment="1" applyProtection="1">
      <alignment horizontal="center"/>
      <protection locked="0"/>
    </xf>
    <xf numFmtId="4" fontId="26" fillId="0" borderId="20" xfId="3" applyNumberFormat="1" applyFont="1" applyBorder="1" applyAlignment="1" applyProtection="1">
      <alignment horizontal="center"/>
      <protection locked="0"/>
    </xf>
    <xf numFmtId="0" fontId="40" fillId="2" borderId="22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4" fontId="32" fillId="2" borderId="0" xfId="3" applyNumberFormat="1" applyFont="1" applyFill="1" applyBorder="1" applyAlignment="1" applyProtection="1">
      <alignment horizontal="center"/>
      <protection locked="0"/>
    </xf>
    <xf numFmtId="4" fontId="39" fillId="2" borderId="22" xfId="3" applyNumberFormat="1" applyFont="1" applyFill="1" applyBorder="1" applyAlignment="1" applyProtection="1">
      <alignment horizontal="center"/>
      <protection locked="0"/>
    </xf>
    <xf numFmtId="0" fontId="0" fillId="0" borderId="20" xfId="0" applyBorder="1" applyProtection="1"/>
    <xf numFmtId="4" fontId="26" fillId="55" borderId="21" xfId="3" applyNumberFormat="1" applyFont="1" applyFill="1" applyBorder="1" applyAlignment="1" applyProtection="1">
      <alignment horizontal="center"/>
      <protection locked="0"/>
    </xf>
    <xf numFmtId="4" fontId="26" fillId="55" borderId="3" xfId="3" applyNumberFormat="1" applyFont="1" applyFill="1" applyBorder="1" applyAlignment="1" applyProtection="1">
      <alignment horizontal="center"/>
      <protection locked="0"/>
    </xf>
    <xf numFmtId="0" fontId="34" fillId="0" borderId="1" xfId="3" applyFont="1" applyBorder="1" applyAlignment="1" applyProtection="1">
      <alignment horizontal="center" vertical="center"/>
      <protection locked="0"/>
    </xf>
    <xf numFmtId="166" fontId="27" fillId="0" borderId="0" xfId="3" applyNumberFormat="1" applyFont="1" applyFill="1" applyBorder="1" applyAlignment="1" applyProtection="1">
      <alignment horizontal="center" vertical="center" wrapText="1"/>
    </xf>
    <xf numFmtId="168" fontId="30" fillId="0" borderId="0" xfId="90" applyNumberFormat="1" applyFont="1" applyFill="1" applyBorder="1" applyAlignment="1" applyProtection="1">
      <alignment horizontal="center" vertical="center"/>
    </xf>
    <xf numFmtId="168" fontId="30" fillId="0" borderId="0" xfId="90" applyNumberFormat="1" applyFont="1" applyFill="1" applyBorder="1" applyAlignment="1" applyProtection="1">
      <alignment horizontal="center"/>
    </xf>
    <xf numFmtId="0" fontId="27" fillId="0" borderId="0" xfId="3" applyFont="1" applyBorder="1" applyAlignment="1" applyProtection="1">
      <alignment horizontal="center" vertical="center"/>
    </xf>
    <xf numFmtId="166" fontId="27" fillId="0" borderId="27" xfId="3" applyNumberFormat="1" applyFont="1" applyFill="1" applyBorder="1" applyAlignment="1" applyProtection="1">
      <alignment horizontal="center" vertical="center" wrapText="1"/>
      <protection locked="0"/>
    </xf>
    <xf numFmtId="166" fontId="27" fillId="0" borderId="16" xfId="3" applyNumberFormat="1" applyFont="1" applyBorder="1" applyAlignment="1" applyProtection="1">
      <alignment horizontal="center" vertical="center" wrapText="1"/>
    </xf>
    <xf numFmtId="0" fontId="27" fillId="57" borderId="0" xfId="3" quotePrefix="1" applyFont="1" applyFill="1" applyBorder="1" applyAlignment="1" applyProtection="1">
      <alignment horizontal="left" vertical="center"/>
    </xf>
    <xf numFmtId="0" fontId="26" fillId="57" borderId="0" xfId="3" applyFont="1" applyFill="1" applyAlignment="1" applyProtection="1">
      <alignment vertical="center"/>
    </xf>
    <xf numFmtId="4" fontId="26" fillId="57" borderId="0" xfId="3" applyNumberFormat="1" applyFont="1" applyFill="1" applyBorder="1" applyAlignment="1" applyProtection="1">
      <alignment horizontal="center" vertical="center"/>
    </xf>
    <xf numFmtId="166" fontId="26" fillId="0" borderId="0" xfId="3" applyNumberFormat="1" applyFont="1" applyBorder="1" applyAlignment="1">
      <alignment horizontal="right" vertical="center"/>
    </xf>
    <xf numFmtId="166" fontId="26" fillId="0" borderId="23" xfId="3" applyNumberFormat="1" applyFont="1" applyBorder="1" applyAlignment="1">
      <alignment horizontal="left" vertical="center"/>
    </xf>
    <xf numFmtId="166" fontId="26" fillId="0" borderId="0" xfId="3" applyNumberFormat="1" applyFont="1" applyBorder="1" applyAlignment="1">
      <alignment horizontal="left" vertical="center"/>
    </xf>
    <xf numFmtId="0" fontId="26" fillId="0" borderId="0" xfId="3" applyFont="1" applyFill="1" applyProtection="1"/>
    <xf numFmtId="0" fontId="28" fillId="0" borderId="0" xfId="0" applyFont="1" applyFill="1" applyProtection="1"/>
    <xf numFmtId="4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Border="1" applyAlignment="1" applyProtection="1">
      <alignment horizontal="center" vertical="center" wrapText="1"/>
    </xf>
    <xf numFmtId="0" fontId="43" fillId="0" borderId="16" xfId="3" applyFont="1" applyBorder="1" applyAlignment="1" applyProtection="1">
      <alignment horizontal="center" vertical="center" wrapText="1"/>
    </xf>
    <xf numFmtId="166" fontId="43" fillId="0" borderId="16" xfId="3" applyNumberFormat="1" applyFont="1" applyBorder="1" applyAlignment="1" applyProtection="1">
      <alignment horizontal="center" vertical="center" wrapText="1"/>
    </xf>
    <xf numFmtId="169" fontId="30" fillId="0" borderId="27" xfId="2" applyNumberFormat="1" applyFont="1" applyFill="1" applyBorder="1" applyAlignment="1" applyProtection="1">
      <alignment horizontal="center" vertical="center"/>
      <protection locked="0"/>
    </xf>
    <xf numFmtId="49" fontId="26" fillId="55" borderId="32" xfId="3" applyNumberFormat="1" applyFont="1" applyFill="1" applyBorder="1" applyAlignment="1" applyProtection="1">
      <alignment horizontal="center"/>
    </xf>
    <xf numFmtId="49" fontId="26" fillId="0" borderId="27" xfId="3" applyNumberFormat="1" applyFont="1" applyBorder="1" applyAlignment="1" applyProtection="1">
      <alignment horizontal="left"/>
      <protection locked="0"/>
    </xf>
    <xf numFmtId="4" fontId="42" fillId="0" borderId="27" xfId="3" applyNumberFormat="1" applyFont="1" applyBorder="1" applyAlignment="1" applyProtection="1">
      <alignment horizontal="center"/>
      <protection locked="0"/>
    </xf>
    <xf numFmtId="170" fontId="26" fillId="0" borderId="27" xfId="3" applyNumberFormat="1" applyFont="1" applyFill="1" applyBorder="1" applyAlignment="1" applyProtection="1">
      <alignment horizontal="center"/>
      <protection locked="0"/>
    </xf>
    <xf numFmtId="166" fontId="27" fillId="0" borderId="34" xfId="3" applyNumberFormat="1" applyFont="1" applyBorder="1" applyAlignment="1" applyProtection="1">
      <alignment horizontal="center" vertical="center" wrapText="1"/>
    </xf>
    <xf numFmtId="0" fontId="27" fillId="57" borderId="35" xfId="3" applyFont="1" applyFill="1" applyBorder="1" applyAlignment="1" applyProtection="1">
      <alignment horizontal="center" vertical="center" wrapText="1"/>
    </xf>
    <xf numFmtId="49" fontId="26" fillId="55" borderId="29" xfId="3" applyNumberFormat="1" applyFont="1" applyFill="1" applyBorder="1" applyAlignment="1" applyProtection="1">
      <alignment horizontal="center"/>
    </xf>
    <xf numFmtId="49" fontId="26" fillId="0" borderId="16" xfId="3" applyNumberFormat="1" applyFont="1" applyBorder="1" applyAlignment="1" applyProtection="1">
      <alignment horizontal="left"/>
      <protection locked="0"/>
    </xf>
    <xf numFmtId="4" fontId="42" fillId="0" borderId="16" xfId="3" applyNumberFormat="1" applyFont="1" applyBorder="1" applyAlignment="1" applyProtection="1">
      <alignment horizontal="center"/>
      <protection locked="0"/>
    </xf>
    <xf numFmtId="170" fontId="26" fillId="0" borderId="16" xfId="3" applyNumberFormat="1" applyFont="1" applyFill="1" applyBorder="1" applyAlignment="1" applyProtection="1">
      <alignment horizontal="center"/>
      <protection locked="0"/>
    </xf>
    <xf numFmtId="49" fontId="26" fillId="55" borderId="30" xfId="3" applyNumberFormat="1" applyFont="1" applyFill="1" applyBorder="1" applyAlignment="1" applyProtection="1">
      <alignment horizontal="center"/>
    </xf>
    <xf numFmtId="166" fontId="26" fillId="0" borderId="31" xfId="3" applyNumberFormat="1" applyFont="1" applyBorder="1" applyAlignment="1" applyProtection="1">
      <alignment horizontal="left"/>
      <protection locked="0"/>
    </xf>
    <xf numFmtId="4" fontId="42" fillId="0" borderId="31" xfId="3" applyNumberFormat="1" applyFont="1" applyBorder="1" applyAlignment="1" applyProtection="1">
      <alignment horizontal="center"/>
      <protection locked="0"/>
    </xf>
    <xf numFmtId="170" fontId="26" fillId="0" borderId="31" xfId="3" applyNumberFormat="1" applyFont="1" applyFill="1" applyBorder="1" applyAlignment="1" applyProtection="1">
      <alignment horizontal="center"/>
      <protection locked="0"/>
    </xf>
    <xf numFmtId="0" fontId="27" fillId="0" borderId="24" xfId="3" applyFont="1" applyFill="1" applyBorder="1" applyAlignment="1" applyProtection="1">
      <alignment horizontal="center" vertical="center"/>
      <protection locked="0"/>
    </xf>
    <xf numFmtId="8" fontId="26" fillId="0" borderId="27" xfId="2" applyFont="1" applyBorder="1" applyAlignment="1" applyProtection="1">
      <alignment horizontal="center"/>
      <protection locked="0"/>
    </xf>
    <xf numFmtId="8" fontId="26" fillId="57" borderId="27" xfId="2" applyFont="1" applyFill="1" applyBorder="1" applyAlignment="1" applyProtection="1">
      <alignment horizontal="center"/>
      <protection locked="0"/>
    </xf>
    <xf numFmtId="8" fontId="26" fillId="54" borderId="27" xfId="2" applyFont="1" applyFill="1" applyBorder="1" applyAlignment="1" applyProtection="1">
      <alignment horizontal="center"/>
    </xf>
    <xf numFmtId="8" fontId="26" fillId="0" borderId="16" xfId="2" applyFont="1" applyBorder="1" applyAlignment="1" applyProtection="1">
      <alignment horizontal="center"/>
      <protection locked="0"/>
    </xf>
    <xf numFmtId="8" fontId="26" fillId="57" borderId="16" xfId="2" applyFont="1" applyFill="1" applyBorder="1" applyAlignment="1" applyProtection="1">
      <alignment horizontal="center"/>
      <protection locked="0"/>
    </xf>
    <xf numFmtId="8" fontId="26" fillId="54" borderId="16" xfId="2" applyFont="1" applyFill="1" applyBorder="1" applyAlignment="1" applyProtection="1">
      <alignment horizontal="center"/>
    </xf>
    <xf numFmtId="8" fontId="26" fillId="0" borderId="31" xfId="2" applyFont="1" applyBorder="1" applyAlignment="1" applyProtection="1">
      <alignment horizontal="center"/>
      <protection locked="0"/>
    </xf>
    <xf numFmtId="8" fontId="26" fillId="57" borderId="31" xfId="2" applyFont="1" applyFill="1" applyBorder="1" applyAlignment="1" applyProtection="1">
      <alignment horizontal="center"/>
      <protection locked="0"/>
    </xf>
    <xf numFmtId="8" fontId="26" fillId="54" borderId="31" xfId="2" applyFont="1" applyFill="1" applyBorder="1" applyAlignment="1" applyProtection="1">
      <alignment horizontal="center"/>
    </xf>
    <xf numFmtId="8" fontId="27" fillId="3" borderId="2" xfId="2" applyFont="1" applyFill="1" applyBorder="1" applyAlignment="1" applyProtection="1">
      <alignment horizontal="right"/>
    </xf>
    <xf numFmtId="0" fontId="26" fillId="56" borderId="0" xfId="3" applyFont="1" applyFill="1"/>
    <xf numFmtId="9" fontId="26" fillId="0" borderId="3" xfId="90" applyFont="1" applyBorder="1" applyAlignment="1" applyProtection="1">
      <alignment horizontal="center"/>
      <protection locked="0"/>
    </xf>
    <xf numFmtId="171" fontId="26" fillId="0" borderId="27" xfId="3" applyNumberFormat="1" applyFont="1" applyBorder="1" applyAlignment="1" applyProtection="1">
      <alignment horizontal="left"/>
      <protection locked="0"/>
    </xf>
    <xf numFmtId="171" fontId="26" fillId="0" borderId="31" xfId="3" applyNumberFormat="1" applyFont="1" applyBorder="1" applyAlignment="1" applyProtection="1">
      <alignment horizontal="left"/>
      <protection locked="0"/>
    </xf>
    <xf numFmtId="1" fontId="27" fillId="0" borderId="0" xfId="4" applyNumberFormat="1" applyFont="1" applyFill="1" applyBorder="1" applyAlignment="1" applyProtection="1">
      <alignment horizontal="center" vertical="center"/>
      <protection locked="0"/>
    </xf>
    <xf numFmtId="1" fontId="30" fillId="0" borderId="0" xfId="4" applyNumberFormat="1" applyFont="1" applyFill="1" applyBorder="1" applyAlignment="1" applyProtection="1">
      <alignment horizontal="center" vertical="center"/>
      <protection locked="0"/>
    </xf>
    <xf numFmtId="166" fontId="27" fillId="0" borderId="0" xfId="3" applyNumberFormat="1" applyFont="1" applyFill="1" applyBorder="1" applyAlignment="1" applyProtection="1">
      <alignment horizontal="center" vertical="center" wrapText="1"/>
      <protection locked="0"/>
    </xf>
    <xf numFmtId="169" fontId="30" fillId="0" borderId="0" xfId="1" applyNumberFormat="1" applyFont="1" applyBorder="1" applyAlignment="1" applyProtection="1">
      <alignment horizontal="center" vertical="center" wrapText="1"/>
      <protection locked="0"/>
    </xf>
    <xf numFmtId="169" fontId="30" fillId="0" borderId="0" xfId="2" applyNumberFormat="1" applyFont="1" applyFill="1" applyBorder="1" applyAlignment="1" applyProtection="1">
      <alignment horizontal="center" vertical="center"/>
      <protection locked="0"/>
    </xf>
    <xf numFmtId="166" fontId="27" fillId="0" borderId="35" xfId="3" applyNumberFormat="1" applyFont="1" applyBorder="1" applyAlignment="1" applyProtection="1">
      <alignment horizontal="center" vertical="center" wrapText="1"/>
    </xf>
    <xf numFmtId="0" fontId="27" fillId="0" borderId="35" xfId="3" applyFont="1" applyBorder="1" applyAlignment="1" applyProtection="1">
      <alignment horizontal="center" vertical="center" wrapText="1"/>
    </xf>
    <xf numFmtId="0" fontId="26" fillId="0" borderId="0" xfId="3" applyFont="1" applyFill="1"/>
    <xf numFmtId="0" fontId="26" fillId="0" borderId="0" xfId="3" applyFont="1" applyFill="1" applyAlignment="1">
      <alignment horizontal="center"/>
    </xf>
    <xf numFmtId="0" fontId="27" fillId="58" borderId="36" xfId="3" applyFont="1" applyFill="1" applyBorder="1" applyAlignment="1" applyProtection="1">
      <alignment horizontal="center" vertical="center" wrapText="1"/>
    </xf>
    <xf numFmtId="8" fontId="26" fillId="58" borderId="33" xfId="2" applyFont="1" applyFill="1" applyBorder="1" applyAlignment="1" applyProtection="1">
      <alignment horizontal="center"/>
      <protection locked="0"/>
    </xf>
    <xf numFmtId="8" fontId="27" fillId="58" borderId="2" xfId="2" applyFont="1" applyFill="1" applyBorder="1" applyAlignment="1" applyProtection="1">
      <alignment horizontal="right"/>
    </xf>
    <xf numFmtId="0" fontId="27" fillId="59" borderId="34" xfId="3" applyFont="1" applyFill="1" applyBorder="1" applyAlignment="1" applyProtection="1">
      <alignment horizontal="center" vertical="center" wrapText="1"/>
    </xf>
    <xf numFmtId="0" fontId="27" fillId="59" borderId="35" xfId="3" applyFont="1" applyFill="1" applyBorder="1" applyAlignment="1" applyProtection="1">
      <alignment horizontal="center" vertical="center" wrapText="1"/>
    </xf>
    <xf numFmtId="0" fontId="27" fillId="59" borderId="36" xfId="3" applyFont="1" applyFill="1" applyBorder="1" applyAlignment="1" applyProtection="1">
      <alignment horizontal="center" vertical="center" wrapText="1"/>
    </xf>
    <xf numFmtId="8" fontId="26" fillId="59" borderId="32" xfId="2" applyFont="1" applyFill="1" applyBorder="1" applyAlignment="1" applyProtection="1">
      <alignment horizontal="center"/>
      <protection locked="0"/>
    </xf>
    <xf numFmtId="8" fontId="26" fillId="59" borderId="33" xfId="2" applyFont="1" applyFill="1" applyBorder="1" applyAlignment="1" applyProtection="1">
      <alignment horizontal="center"/>
      <protection locked="0"/>
    </xf>
    <xf numFmtId="8" fontId="26" fillId="59" borderId="30" xfId="2" applyFont="1" applyFill="1" applyBorder="1" applyAlignment="1" applyProtection="1">
      <alignment horizontal="center"/>
      <protection locked="0"/>
    </xf>
    <xf numFmtId="0" fontId="26" fillId="61" borderId="0" xfId="3" applyFont="1" applyFill="1" applyAlignment="1" applyProtection="1">
      <alignment vertical="center"/>
    </xf>
    <xf numFmtId="4" fontId="26" fillId="61" borderId="0" xfId="3" applyNumberFormat="1" applyFont="1" applyFill="1" applyBorder="1" applyAlignment="1" applyProtection="1">
      <alignment horizontal="center" vertical="center"/>
    </xf>
    <xf numFmtId="4" fontId="26" fillId="61" borderId="0" xfId="3" applyNumberFormat="1" applyFont="1" applyFill="1" applyBorder="1" applyAlignment="1" applyProtection="1">
      <alignment horizontal="center" vertical="center"/>
      <protection locked="0"/>
    </xf>
    <xf numFmtId="0" fontId="27" fillId="61" borderId="35" xfId="3" applyFont="1" applyFill="1" applyBorder="1" applyAlignment="1" applyProtection="1">
      <alignment horizontal="center" vertical="center" wrapText="1"/>
    </xf>
    <xf numFmtId="8" fontId="26" fillId="61" borderId="27" xfId="2" applyFont="1" applyFill="1" applyBorder="1" applyAlignment="1" applyProtection="1">
      <alignment horizontal="center"/>
      <protection locked="0"/>
    </xf>
    <xf numFmtId="8" fontId="26" fillId="61" borderId="16" xfId="2" applyFont="1" applyFill="1" applyBorder="1" applyAlignment="1" applyProtection="1">
      <alignment horizontal="center"/>
      <protection locked="0"/>
    </xf>
    <xf numFmtId="8" fontId="26" fillId="61" borderId="31" xfId="2" applyFont="1" applyFill="1" applyBorder="1" applyAlignment="1" applyProtection="1">
      <alignment horizontal="center"/>
      <protection locked="0"/>
    </xf>
    <xf numFmtId="0" fontId="27" fillId="60" borderId="35" xfId="3" applyFont="1" applyFill="1" applyBorder="1" applyAlignment="1" applyProtection="1">
      <alignment horizontal="center" vertical="center" wrapText="1"/>
    </xf>
    <xf numFmtId="4" fontId="27" fillId="60" borderId="0" xfId="3" applyNumberFormat="1" applyFont="1" applyFill="1" applyBorder="1" applyAlignment="1" applyProtection="1">
      <alignment horizontal="left" vertical="center"/>
    </xf>
    <xf numFmtId="4" fontId="26" fillId="60" borderId="0" xfId="3" applyNumberFormat="1" applyFont="1" applyFill="1" applyBorder="1" applyAlignment="1" applyProtection="1">
      <alignment horizontal="center" vertical="center"/>
      <protection locked="0"/>
    </xf>
    <xf numFmtId="8" fontId="26" fillId="60" borderId="16" xfId="2" applyFont="1" applyFill="1" applyBorder="1" applyAlignment="1" applyProtection="1">
      <alignment horizontal="center"/>
      <protection locked="0"/>
    </xf>
    <xf numFmtId="8" fontId="26" fillId="60" borderId="31" xfId="2" applyFont="1" applyFill="1" applyBorder="1" applyAlignment="1" applyProtection="1">
      <alignment horizontal="center"/>
      <protection locked="0"/>
    </xf>
    <xf numFmtId="8" fontId="26" fillId="60" borderId="27" xfId="2" applyFont="1" applyFill="1" applyBorder="1" applyAlignment="1" applyProtection="1">
      <alignment horizontal="center"/>
      <protection locked="0"/>
    </xf>
    <xf numFmtId="8" fontId="27" fillId="58" borderId="28" xfId="2" applyFont="1" applyFill="1" applyBorder="1" applyAlignment="1" applyProtection="1">
      <alignment horizontal="center" vertical="center"/>
    </xf>
    <xf numFmtId="4" fontId="26" fillId="59" borderId="27" xfId="3" applyNumberFormat="1" applyFont="1" applyFill="1" applyBorder="1" applyAlignment="1" applyProtection="1">
      <alignment horizontal="center"/>
      <protection locked="0"/>
    </xf>
    <xf numFmtId="4" fontId="26" fillId="59" borderId="39" xfId="3" applyNumberFormat="1" applyFont="1" applyFill="1" applyBorder="1" applyAlignment="1" applyProtection="1">
      <alignment horizontal="center"/>
      <protection locked="0"/>
    </xf>
    <xf numFmtId="4" fontId="26" fillId="59" borderId="43" xfId="3" applyNumberFormat="1" applyFont="1" applyFill="1" applyBorder="1" applyAlignment="1" applyProtection="1">
      <alignment horizontal="center"/>
      <protection locked="0"/>
    </xf>
    <xf numFmtId="4" fontId="26" fillId="59" borderId="44" xfId="3" applyNumberFormat="1" applyFont="1" applyFill="1" applyBorder="1" applyAlignment="1" applyProtection="1">
      <alignment horizontal="center"/>
      <protection locked="0"/>
    </xf>
    <xf numFmtId="8" fontId="26" fillId="59" borderId="37" xfId="2" applyFont="1" applyFill="1" applyBorder="1" applyAlignment="1" applyProtection="1">
      <alignment horizontal="center"/>
      <protection locked="0"/>
    </xf>
    <xf numFmtId="8" fontId="26" fillId="58" borderId="45" xfId="2" applyFont="1" applyFill="1" applyBorder="1" applyAlignment="1" applyProtection="1">
      <alignment horizontal="center"/>
      <protection locked="0"/>
    </xf>
    <xf numFmtId="0" fontId="27" fillId="61" borderId="0" xfId="3" applyFont="1" applyFill="1" applyAlignment="1" applyProtection="1">
      <alignment vertical="center"/>
    </xf>
    <xf numFmtId="0" fontId="27" fillId="0" borderId="38" xfId="3" applyFont="1" applyBorder="1" applyAlignment="1" applyProtection="1">
      <alignment horizontal="center" vertical="center" wrapText="1"/>
    </xf>
    <xf numFmtId="0" fontId="27" fillId="58" borderId="21" xfId="3" applyFont="1" applyFill="1" applyBorder="1" applyAlignment="1" applyProtection="1">
      <alignment horizontal="center" vertical="center" wrapText="1"/>
    </xf>
    <xf numFmtId="4" fontId="26" fillId="0" borderId="31" xfId="3" applyNumberFormat="1" applyFont="1" applyBorder="1" applyAlignment="1" applyProtection="1">
     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 fontId="27" fillId="0" borderId="35" xfId="3" applyFont="1" applyBorder="1" applyAlignment="1" applyProtection="1">
      <alignment horizontal="center" vertical="center" wrapText="1"/>
    </xf>
    <xf numFmtId="4" fontId="26" fillId="0" borderId="27" xfId="3" applyNumberFormat="1" applyFont="1" applyBorder="1" applyAlignment="1" applyProtection="1">
      <alignment horizontal="left"/>
      <protection locked="0"/>
    </xf>
    <xf numFmtId="4" fontId="26" fillId="0" borderId="16" xfId="3" applyNumberFormat="1" applyFont="1" applyBorder="1" applyAlignment="1" applyProtection="1">
      <alignment horizontal="left"/>
      <protection locked="0"/>
    </xf>
    <xf numFmtId="4" fontId="26" fillId="0" borderId="16" xfId="3" applyNumberFormat="1" applyFont="1" applyBorder="1" applyAlignment="1" applyProtection="1">
      <alignment horizontal="center"/>
      <protection locked="0"/>
    </xf>
    <xf numFmtId="4" fontId="26" fillId="0" borderId="27" xfId="3" applyNumberFormat="1" applyFont="1" applyBorder="1" applyAlignment="1" applyProtection="1">
      <alignment horizontal="center"/>
      <protection locked="0"/>
    </xf>
    <xf numFmtId="49" fontId="26" fillId="0" borderId="27" xfId="3" applyNumberFormat="1" applyFont="1" applyBorder="1" applyAlignment="1" applyProtection="1">
      <alignment horizontal="center"/>
      <protection locked="0"/>
    </xf>
    <xf numFmtId="0" fontId="26" fillId="0" borderId="0" xfId="3" applyFont="1" applyFill="1" applyBorder="1" applyAlignment="1" applyProtection="1">
      <alignment horizontal="center"/>
    </xf>
    <xf numFmtId="0" fontId="27" fillId="0" borderId="16" xfId="3" applyFont="1" applyBorder="1" applyAlignment="1" applyProtection="1">
      <alignment horizontal="center" vertical="center" wrapText="1"/>
    </xf>
    <xf numFmtId="169" fontId="30" fillId="0" borderId="24" xfId="1" applyNumberFormat="1" applyFont="1" applyBorder="1" applyAlignment="1" applyProtection="1">
      <alignment horizontal="center" vertical="center" wrapText="1"/>
      <protection locked="0"/>
    </xf>
    <xf numFmtId="169" fontId="30" fillId="0" borderId="26" xfId="1" applyNumberFormat="1" applyFont="1" applyBorder="1" applyAlignment="1" applyProtection="1">
      <alignment horizontal="center" vertical="center" wrapText="1"/>
      <protection locked="0"/>
    </xf>
    <xf numFmtId="166" fontId="27" fillId="0" borderId="16" xfId="3" applyNumberFormat="1" applyFont="1" applyBorder="1" applyAlignment="1" applyProtection="1">
      <alignment horizontal="center" vertical="center" wrapText="1"/>
    </xf>
    <xf numFmtId="1" fontId="30" fillId="0" borderId="25" xfId="4" applyNumberFormat="1" applyFont="1" applyFill="1" applyBorder="1" applyAlignment="1" applyProtection="1">
      <alignment horizontal="center" vertical="center"/>
      <protection locked="0"/>
    </xf>
    <xf numFmtId="166" fontId="26" fillId="0" borderId="0" xfId="3" applyNumberFormat="1" applyFont="1" applyAlignment="1">
      <alignment horizontal="right" vertical="center"/>
    </xf>
    <xf numFmtId="1" fontId="27" fillId="0" borderId="16" xfId="4" applyNumberFormat="1" applyFont="1" applyFill="1" applyBorder="1" applyAlignment="1" applyProtection="1">
      <alignment horizontal="center" vertical="center"/>
      <protection locked="0"/>
    </xf>
    <xf numFmtId="166" fontId="27" fillId="0" borderId="35" xfId="3" applyNumberFormat="1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26" fillId="0" borderId="0" xfId="3" applyNumberFormat="1" applyFont="1" applyAlignment="1">
      <alignment horizontal="right"/>
    </xf>
    <xf numFmtId="0" fontId="27" fillId="59" borderId="38" xfId="3" applyFont="1" applyFill="1" applyBorder="1" applyAlignment="1" applyProtection="1">
      <alignment horizontal="center" vertical="center" wrapText="1"/>
    </xf>
    <xf numFmtId="0" fontId="27" fillId="59" borderId="42" xfId="3" applyFont="1" applyFill="1" applyBorder="1" applyAlignment="1" applyProtection="1">
      <alignment horizontal="center" vertical="center" wrapText="1"/>
    </xf>
    <xf numFmtId="0" fontId="27" fillId="59" borderId="41" xfId="3" applyFont="1" applyFill="1" applyBorder="1" applyAlignment="1" applyProtection="1">
      <alignment horizontal="center" vertical="center" wrapText="1"/>
    </xf>
    <xf numFmtId="0" fontId="27" fillId="59" borderId="40" xfId="3" applyFont="1" applyFill="1" applyBorder="1" applyAlignment="1" applyProtection="1">
      <alignment horizontal="center" vertical="center" wrapText="1"/>
    </xf>
    <xf numFmtId="49" fontId="26" fillId="0" borderId="31" xfId="3" applyNumberFormat="1" applyFont="1" applyBorder="1" applyAlignment="1" applyProtection="1">
      <alignment horizontal="center"/>
      <protection locked="0"/>
    </xf>
    <xf numFmtId="4" fontId="27" fillId="0" borderId="0" xfId="3" applyNumberFormat="1" applyFont="1" applyBorder="1" applyAlignment="1" applyProtection="1">
      <alignment horizontal="center"/>
      <protection locked="0"/>
    </xf>
    <xf numFmtId="8" fontId="26" fillId="58" borderId="46" xfId="2" applyFont="1" applyFill="1" applyBorder="1" applyAlignment="1" applyProtection="1">
      <alignment horizontal="center"/>
      <protection locked="0"/>
    </xf>
    <xf numFmtId="8" fontId="26" fillId="58" borderId="47" xfId="2" applyFont="1" applyFill="1" applyBorder="1" applyAlignment="1" applyProtection="1">
      <alignment horizontal="center"/>
      <protection locked="0"/>
    </xf>
    <xf numFmtId="8" fontId="26" fillId="58" borderId="48" xfId="2" applyFont="1" applyFill="1" applyBorder="1" applyAlignment="1" applyProtection="1">
      <alignment horizontal="center"/>
      <protection locked="0"/>
    </xf>
    <xf numFmtId="8" fontId="26" fillId="58" borderId="37" xfId="2" applyFont="1" applyFill="1" applyBorder="1" applyAlignment="1" applyProtection="1">
      <alignment horizontal="center"/>
      <protection locked="0"/>
    </xf>
  </cellXfs>
  <cellStyles count="91">
    <cellStyle name="Accent1 - 20%" xfId="7"/>
    <cellStyle name="Accent1 - 40%" xfId="8"/>
    <cellStyle name="Accent1 - 60%" xfId="9"/>
    <cellStyle name="Accent1 2" xfId="6"/>
    <cellStyle name="Accent2 - 20%" xfId="11"/>
    <cellStyle name="Accent2 - 40%" xfId="12"/>
    <cellStyle name="Accent2 - 60%" xfId="13"/>
    <cellStyle name="Accent2 2" xfId="10"/>
    <cellStyle name="Accent3 - 20%" xfId="15"/>
    <cellStyle name="Accent3 - 40%" xfId="16"/>
    <cellStyle name="Accent3 - 60%" xfId="17"/>
    <cellStyle name="Accent3 2" xfId="14"/>
    <cellStyle name="Accent4 - 20%" xfId="19"/>
    <cellStyle name="Accent4 - 40%" xfId="20"/>
    <cellStyle name="Accent4 - 60%" xfId="21"/>
    <cellStyle name="Accent4 2" xfId="18"/>
    <cellStyle name="Accent5 - 20%" xfId="23"/>
    <cellStyle name="Accent5 - 40%" xfId="24"/>
    <cellStyle name="Accent5 - 60%" xfId="25"/>
    <cellStyle name="Accent5 2" xfId="22"/>
    <cellStyle name="Accent6 - 20%" xfId="27"/>
    <cellStyle name="Accent6 - 40%" xfId="28"/>
    <cellStyle name="Accent6 - 60%" xfId="29"/>
    <cellStyle name="Accent6 2" xfId="26"/>
    <cellStyle name="Bad 2" xfId="30"/>
    <cellStyle name="Calculation 2" xfId="31"/>
    <cellStyle name="Check Cell 2" xfId="32"/>
    <cellStyle name="Comma" xfId="1" builtinId="3"/>
    <cellStyle name="Comma 2" xfId="4"/>
    <cellStyle name="Currency" xfId="2" builtinId="4"/>
    <cellStyle name="Emphasis 1" xfId="33"/>
    <cellStyle name="Emphasis 2" xfId="34"/>
    <cellStyle name="Emphasis 3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3"/>
    <cellStyle name="Normal 3" xfId="5"/>
    <cellStyle name="Note 2" xfId="44"/>
    <cellStyle name="Output 2" xfId="45"/>
    <cellStyle name="Percent" xfId="90" builtinId="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ItemHeader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Total 2" xfId="88"/>
    <cellStyle name="Warning Text 2" xfId="89"/>
  </cellStyles>
  <dxfs count="5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C66"/>
  <sheetViews>
    <sheetView showGridLines="0" tabSelected="1" zoomScale="80" zoomScaleNormal="80" workbookViewId="0">
      <pane xSplit="1" ySplit="13" topLeftCell="B14" activePane="bottomRight" state="frozen"/>
      <selection activeCell="D17" activeCellId="13" sqref="D15 F15 H15 J15 L15 N15 P15 P17:P20 N17:N20 L17:L20 J17:J20 H17:H20 F17:F20 D17:D20"/>
      <selection pane="topRight" activeCell="D17" activeCellId="13" sqref="D15 F15 H15 J15 L15 N15 P15 P17:P20 N17:N20 L17:L20 J17:J20 H17:H20 F17:F20 D17:D20"/>
      <selection pane="bottomLeft" activeCell="D17" activeCellId="13" sqref="D15 F15 H15 J15 L15 N15 P15 P17:P20 N17:N20 L17:L20 J17:J20 H17:H20 F17:F20 D17:D20"/>
      <selection pane="bottomRight" activeCell="B13" sqref="B13"/>
    </sheetView>
  </sheetViews>
  <sheetFormatPr defaultColWidth="9.140625" defaultRowHeight="21.75" customHeight="1" zeroHeight="1" x14ac:dyDescent="0.25"/>
  <cols>
    <col min="1" max="1" width="6.42578125" style="12" customWidth="1"/>
    <col min="2" max="2" width="16.5703125" style="12" customWidth="1"/>
    <col min="3" max="3" width="28" style="12" customWidth="1"/>
    <col min="4" max="5" width="8.28515625" style="12" customWidth="1"/>
    <col min="6" max="6" width="6.5703125" style="23" customWidth="1"/>
    <col min="7" max="7" width="14.140625" style="23" customWidth="1"/>
    <col min="8" max="8" width="6.5703125" style="23" customWidth="1"/>
    <col min="9" max="9" width="22.140625" style="23" customWidth="1"/>
    <col min="10" max="10" width="21.28515625" style="23" customWidth="1"/>
    <col min="11" max="11" width="19.28515625" style="7" customWidth="1"/>
    <col min="12" max="12" width="15.5703125" style="7" customWidth="1"/>
    <col min="13" max="14" width="17.7109375" style="7" customWidth="1"/>
    <col min="15" max="16" width="17.7109375" style="13" customWidth="1"/>
    <col min="17" max="17" width="17.5703125" style="13" customWidth="1"/>
    <col min="18" max="18" width="15.5703125" style="13" customWidth="1"/>
    <col min="19" max="19" width="15.5703125" style="7" customWidth="1"/>
    <col min="20" max="20" width="15.5703125" style="5" customWidth="1"/>
    <col min="21" max="22" width="15.5703125" style="1" customWidth="1"/>
    <col min="23" max="23" width="6.85546875" style="81" customWidth="1"/>
    <col min="24" max="29" width="15.5703125" style="1" customWidth="1"/>
    <col min="30" max="30" width="19.140625" style="6" customWidth="1"/>
    <col min="31" max="31" width="14.42578125" style="6" customWidth="1"/>
    <col min="32" max="32" width="15" style="7" customWidth="1"/>
    <col min="33" max="33" width="2.28515625" style="7" customWidth="1"/>
    <col min="34" max="34" width="25" style="7" customWidth="1"/>
    <col min="35" max="35" width="25.7109375" style="7" customWidth="1"/>
    <col min="36" max="36" width="11.5703125" style="7" customWidth="1"/>
    <col min="37" max="37" width="17.5703125" style="7" customWidth="1"/>
    <col min="38" max="38" width="27.5703125" style="7" customWidth="1"/>
    <col min="39" max="39" width="34.85546875" style="7" customWidth="1"/>
    <col min="40" max="40" width="2" style="7" customWidth="1"/>
    <col min="41" max="41" width="35.140625" style="7" customWidth="1"/>
    <col min="42" max="43" width="7.5703125" style="7" customWidth="1"/>
    <col min="44" max="44" width="7.85546875" style="7" customWidth="1"/>
    <col min="45" max="45" width="9" style="7" customWidth="1"/>
    <col min="46" max="46" width="7.85546875" style="7" customWidth="1"/>
    <col min="47" max="49" width="12.42578125" style="7" customWidth="1"/>
    <col min="50" max="51" width="19.140625" style="7" customWidth="1"/>
    <col min="52" max="52" width="18.85546875" style="7" customWidth="1"/>
    <col min="53" max="55" width="9.140625" style="7" customWidth="1"/>
    <col min="56" max="16384" width="9.140625" style="7"/>
  </cols>
  <sheetData>
    <row r="1" spans="1:55" ht="2.25" customHeight="1" x14ac:dyDescent="0.25">
      <c r="M1" s="1"/>
      <c r="N1" s="1"/>
      <c r="O1" s="5"/>
      <c r="P1" s="5"/>
      <c r="Q1" s="5"/>
      <c r="R1" s="5"/>
      <c r="S1" s="1"/>
    </row>
    <row r="2" spans="1:55" ht="18" hidden="1" x14ac:dyDescent="0.25">
      <c r="A2" s="172" t="s">
        <v>99</v>
      </c>
      <c r="B2" s="172"/>
      <c r="C2" s="172"/>
      <c r="D2" s="68" t="s">
        <v>87</v>
      </c>
      <c r="E2" s="79"/>
      <c r="F2" s="78"/>
      <c r="G2" s="80" t="s">
        <v>100</v>
      </c>
      <c r="J2" s="68" t="s">
        <v>87</v>
      </c>
      <c r="K2" s="69"/>
      <c r="L2" s="69"/>
      <c r="M2" s="4"/>
      <c r="N2" s="4"/>
      <c r="O2" s="4"/>
      <c r="P2" s="4"/>
      <c r="Q2" s="4"/>
      <c r="R2" s="4"/>
      <c r="S2" s="4"/>
      <c r="T2" s="1"/>
      <c r="U2" s="6"/>
      <c r="V2" s="6"/>
      <c r="W2" s="82"/>
      <c r="X2" s="6"/>
      <c r="Y2" s="6"/>
      <c r="Z2" s="6"/>
      <c r="AA2" s="6"/>
      <c r="AB2" s="6"/>
      <c r="AC2" s="6"/>
    </row>
    <row r="3" spans="1:55" ht="2.25" hidden="1" customHeight="1" x14ac:dyDescent="0.25">
      <c r="A3" s="27"/>
      <c r="B3" s="27"/>
      <c r="C3" s="27"/>
      <c r="D3" s="27"/>
      <c r="E3" s="44"/>
      <c r="F3" s="29"/>
      <c r="G3" s="29"/>
      <c r="H3" s="29"/>
      <c r="J3" s="25"/>
      <c r="K3" s="69"/>
      <c r="L3" s="69"/>
      <c r="M3" s="4"/>
      <c r="N3" s="4"/>
      <c r="O3" s="4"/>
      <c r="P3" s="4"/>
      <c r="Q3" s="4"/>
      <c r="R3" s="4"/>
      <c r="S3" s="4"/>
      <c r="T3" s="1"/>
      <c r="U3" s="6"/>
      <c r="V3" s="6"/>
      <c r="W3" s="82"/>
      <c r="X3" s="6"/>
      <c r="Y3" s="6"/>
      <c r="Z3" s="6"/>
      <c r="AA3" s="6"/>
      <c r="AB3" s="6"/>
      <c r="AC3" s="6"/>
    </row>
    <row r="4" spans="1:55" ht="2.25" hidden="1" customHeight="1" x14ac:dyDescent="0.25">
      <c r="B4" s="27"/>
      <c r="C4" s="27"/>
      <c r="D4" s="30"/>
      <c r="E4" s="30"/>
      <c r="F4" s="28"/>
      <c r="G4" s="28"/>
      <c r="H4" s="28"/>
      <c r="I4" s="28"/>
      <c r="J4" s="40"/>
      <c r="K4" s="71"/>
      <c r="L4" s="71"/>
      <c r="M4" s="4"/>
      <c r="N4" s="4"/>
      <c r="O4" s="4"/>
      <c r="P4" s="4"/>
      <c r="Q4" s="4"/>
      <c r="R4" s="4"/>
      <c r="S4" s="4"/>
      <c r="T4" s="1"/>
      <c r="U4" s="6"/>
      <c r="V4" s="6"/>
      <c r="W4" s="82"/>
      <c r="X4" s="6"/>
      <c r="Y4" s="6"/>
      <c r="Z4" s="6"/>
      <c r="AA4" s="6"/>
      <c r="AB4" s="6"/>
      <c r="AC4" s="6"/>
    </row>
    <row r="5" spans="1:55" ht="18" hidden="1" customHeight="1" x14ac:dyDescent="0.25">
      <c r="A5" s="176" t="s">
        <v>89</v>
      </c>
      <c r="B5" s="176"/>
      <c r="C5" s="176"/>
      <c r="D5" s="176"/>
      <c r="E5" s="176"/>
      <c r="F5" s="68" t="s">
        <v>88</v>
      </c>
      <c r="G5" s="42"/>
      <c r="H5" s="31"/>
      <c r="J5" s="40"/>
      <c r="K5" s="70"/>
      <c r="L5" s="70"/>
      <c r="M5" s="166"/>
      <c r="N5" s="166"/>
      <c r="O5" s="4"/>
      <c r="P5" s="4"/>
      <c r="Q5" s="4"/>
      <c r="R5" s="4"/>
      <c r="S5" s="4"/>
      <c r="T5" s="1"/>
      <c r="U5" s="6"/>
      <c r="V5" s="6"/>
      <c r="W5" s="82"/>
      <c r="X5" s="6"/>
      <c r="Y5" s="6"/>
      <c r="Z5" s="6"/>
      <c r="AA5" s="6"/>
      <c r="AB5" s="6"/>
      <c r="AC5" s="6"/>
    </row>
    <row r="6" spans="1:55" ht="2.25" hidden="1" customHeight="1" x14ac:dyDescent="0.25">
      <c r="A6" s="27"/>
      <c r="B6" s="27"/>
      <c r="C6" s="27"/>
      <c r="D6" s="27"/>
      <c r="E6" s="44"/>
      <c r="F6" s="31"/>
      <c r="G6" s="31"/>
      <c r="H6" s="31"/>
      <c r="J6" s="40"/>
      <c r="K6" s="71"/>
      <c r="L6" s="71"/>
      <c r="M6" s="4"/>
      <c r="N6" s="4"/>
      <c r="O6" s="4"/>
      <c r="P6" s="4"/>
      <c r="Q6" s="4"/>
      <c r="R6" s="4"/>
      <c r="S6" s="4"/>
      <c r="T6" s="1"/>
      <c r="U6" s="6"/>
      <c r="V6" s="6"/>
      <c r="W6" s="82"/>
      <c r="X6" s="6"/>
      <c r="Y6" s="6"/>
      <c r="Z6" s="6"/>
      <c r="AA6" s="6"/>
      <c r="AB6" s="6"/>
      <c r="AC6" s="6"/>
    </row>
    <row r="7" spans="1:55" ht="18" hidden="1" customHeight="1" x14ac:dyDescent="0.25">
      <c r="J7" s="40"/>
      <c r="K7" s="70"/>
      <c r="L7" s="70"/>
      <c r="M7" s="4"/>
      <c r="N7" s="4"/>
      <c r="O7" s="4"/>
      <c r="P7" s="4"/>
      <c r="Q7" s="4"/>
      <c r="R7" s="4"/>
      <c r="S7" s="4"/>
      <c r="T7" s="1"/>
      <c r="U7" s="6"/>
      <c r="V7" s="6"/>
      <c r="W7" s="82"/>
      <c r="X7" s="6"/>
      <c r="Y7" s="6"/>
      <c r="Z7" s="6"/>
      <c r="AA7" s="6"/>
      <c r="AB7" s="6"/>
      <c r="AC7" s="6"/>
    </row>
    <row r="8" spans="1:55" ht="2.25" customHeight="1" x14ac:dyDescent="0.25">
      <c r="J8" s="26"/>
      <c r="K8" s="71"/>
      <c r="L8" s="71"/>
      <c r="M8" s="4"/>
      <c r="N8" s="4"/>
      <c r="O8" s="4"/>
      <c r="P8" s="4"/>
      <c r="Q8" s="4"/>
      <c r="R8" s="4"/>
      <c r="S8" s="4"/>
      <c r="T8" s="1"/>
      <c r="U8" s="6"/>
      <c r="V8" s="6"/>
      <c r="W8" s="82"/>
      <c r="X8" s="6"/>
      <c r="Y8" s="6"/>
      <c r="Z8" s="6"/>
      <c r="AA8" s="6"/>
      <c r="AB8" s="6"/>
      <c r="AC8" s="6"/>
    </row>
    <row r="9" spans="1:55" s="32" customFormat="1" ht="47.25" customHeight="1" x14ac:dyDescent="0.2">
      <c r="A9" s="33"/>
      <c r="B9" s="34"/>
      <c r="C9" s="74" t="s">
        <v>110</v>
      </c>
      <c r="D9" s="170" t="s">
        <v>158</v>
      </c>
      <c r="E9" s="175"/>
      <c r="F9" s="170" t="s">
        <v>101</v>
      </c>
      <c r="G9" s="170"/>
      <c r="H9" s="170"/>
      <c r="I9" s="170"/>
      <c r="J9" s="170"/>
      <c r="K9" s="86" t="s">
        <v>163</v>
      </c>
      <c r="L9" s="85" t="s">
        <v>164</v>
      </c>
      <c r="M9" s="167" t="s">
        <v>165</v>
      </c>
      <c r="N9" s="167"/>
      <c r="O9" s="84" t="s">
        <v>166</v>
      </c>
      <c r="P9" s="72"/>
      <c r="Q9" s="72"/>
      <c r="R9" s="75" t="str">
        <f>IF(M10=$AI$9,AI30,AI29)</f>
        <v>*Puisque vous n'êtes pas enregistrés, la TPS/TVH peut vous être remboursée</v>
      </c>
      <c r="S9" s="76"/>
      <c r="T9" s="77"/>
      <c r="U9" s="77"/>
      <c r="V9" s="77"/>
      <c r="W9" s="77"/>
      <c r="X9" s="77"/>
      <c r="Y9" s="41"/>
      <c r="Z9" s="41"/>
      <c r="AA9" s="41"/>
      <c r="AB9" s="41"/>
      <c r="AC9" s="41"/>
      <c r="AD9" s="36"/>
      <c r="AE9" s="36"/>
    </row>
    <row r="10" spans="1:55" s="32" customFormat="1" ht="33.75" customHeight="1" thickBot="1" x14ac:dyDescent="0.25">
      <c r="A10" s="37"/>
      <c r="B10" s="34" t="s">
        <v>176</v>
      </c>
      <c r="C10" s="102" t="s">
        <v>148</v>
      </c>
      <c r="D10" s="173">
        <v>2018</v>
      </c>
      <c r="E10" s="173"/>
      <c r="F10" s="171" t="s">
        <v>102</v>
      </c>
      <c r="G10" s="171"/>
      <c r="H10" s="171"/>
      <c r="I10" s="171"/>
      <c r="J10" s="171"/>
      <c r="K10" s="73" t="s">
        <v>118</v>
      </c>
      <c r="L10" s="148">
        <f>U65+V65</f>
        <v>0</v>
      </c>
      <c r="M10" s="168"/>
      <c r="N10" s="169"/>
      <c r="O10" s="87"/>
      <c r="P10" s="38"/>
      <c r="Q10" s="38"/>
      <c r="R10" s="155" t="str">
        <f>IF(O10=$AI$9,AI33,AI32)</f>
        <v>**Puisque vous n'êtes pas enregistrés, la TVQ peut vous être remboursée</v>
      </c>
      <c r="S10" s="135"/>
      <c r="T10" s="136"/>
      <c r="U10" s="137"/>
      <c r="V10" s="137"/>
      <c r="W10" s="137"/>
      <c r="X10" s="137"/>
      <c r="Y10" s="35"/>
      <c r="Z10" s="35"/>
      <c r="AA10" s="35"/>
      <c r="AB10" s="35"/>
      <c r="AC10" s="35"/>
      <c r="AD10" s="36"/>
      <c r="AE10" s="36"/>
    </row>
    <row r="11" spans="1:55" s="32" customFormat="1" ht="33.75" customHeight="1" thickBot="1" x14ac:dyDescent="0.25">
      <c r="A11" s="37"/>
      <c r="B11" s="34"/>
      <c r="C11" s="117"/>
      <c r="D11" s="117"/>
      <c r="E11" s="118"/>
      <c r="F11" s="118"/>
      <c r="G11" s="118"/>
      <c r="H11" s="118"/>
      <c r="I11" s="118"/>
      <c r="J11" s="119"/>
      <c r="K11" s="120"/>
      <c r="L11" s="120"/>
      <c r="M11" s="121"/>
      <c r="N11" s="38"/>
      <c r="O11" s="38"/>
      <c r="P11" s="38"/>
      <c r="Q11" s="38"/>
      <c r="R11" s="143" t="s">
        <v>175</v>
      </c>
      <c r="S11" s="144"/>
      <c r="T11" s="144"/>
      <c r="U11" s="144"/>
      <c r="V11" s="144"/>
      <c r="W11" s="144"/>
      <c r="X11" s="144"/>
      <c r="Y11" s="35"/>
      <c r="Z11" s="179" t="s">
        <v>177</v>
      </c>
      <c r="AA11" s="180"/>
      <c r="AB11" s="177"/>
      <c r="AC11" s="178"/>
    </row>
    <row r="12" spans="1:55" ht="17.25" customHeight="1" thickBot="1" x14ac:dyDescent="0.3">
      <c r="A12" s="9"/>
      <c r="B12" s="9"/>
      <c r="C12" s="9"/>
      <c r="D12" s="9"/>
      <c r="E12" s="9"/>
      <c r="F12" s="3"/>
      <c r="G12" s="3"/>
      <c r="H12" s="3"/>
      <c r="I12" s="159"/>
      <c r="J12" s="159"/>
      <c r="K12" s="3"/>
      <c r="L12" s="3"/>
      <c r="M12" s="3"/>
      <c r="N12" s="1"/>
      <c r="O12" s="1"/>
      <c r="P12" s="1"/>
      <c r="Q12" s="1"/>
      <c r="R12" s="10"/>
      <c r="S12" s="1"/>
      <c r="T12" s="10"/>
    </row>
    <row r="13" spans="1:55" s="32" customFormat="1" ht="81" customHeight="1" thickBot="1" x14ac:dyDescent="0.25">
      <c r="A13" s="92" t="s">
        <v>104</v>
      </c>
      <c r="B13" s="122" t="s">
        <v>153</v>
      </c>
      <c r="C13" s="122" t="s">
        <v>172</v>
      </c>
      <c r="D13" s="174" t="s">
        <v>154</v>
      </c>
      <c r="E13" s="174"/>
      <c r="F13" s="160" t="s">
        <v>105</v>
      </c>
      <c r="G13" s="160"/>
      <c r="H13" s="160"/>
      <c r="I13" s="160" t="s">
        <v>3</v>
      </c>
      <c r="J13" s="160"/>
      <c r="K13" s="123" t="s">
        <v>155</v>
      </c>
      <c r="L13" s="123" t="s">
        <v>109</v>
      </c>
      <c r="M13" s="93" t="s">
        <v>160</v>
      </c>
      <c r="N13" s="93" t="s">
        <v>161</v>
      </c>
      <c r="O13" s="138" t="s">
        <v>156</v>
      </c>
      <c r="P13" s="142" t="s">
        <v>173</v>
      </c>
      <c r="Q13" s="123" t="s">
        <v>111</v>
      </c>
      <c r="R13" s="123" t="s">
        <v>106</v>
      </c>
      <c r="S13" s="123" t="s">
        <v>107</v>
      </c>
      <c r="T13" s="156" t="s">
        <v>108</v>
      </c>
      <c r="U13" s="157" t="s">
        <v>112</v>
      </c>
      <c r="V13" s="126" t="s">
        <v>159</v>
      </c>
      <c r="W13" s="83"/>
      <c r="X13" s="83"/>
      <c r="Y13" s="129" t="s">
        <v>157</v>
      </c>
      <c r="Z13" s="130" t="s">
        <v>114</v>
      </c>
      <c r="AA13" s="130" t="s">
        <v>178</v>
      </c>
      <c r="AB13" s="130" t="s">
        <v>115</v>
      </c>
      <c r="AC13" s="130" t="s">
        <v>180</v>
      </c>
      <c r="AD13" s="131" t="s">
        <v>116</v>
      </c>
      <c r="AE13" s="36"/>
      <c r="AF13" s="36"/>
      <c r="AG13" s="36"/>
      <c r="AH13" s="39" t="s">
        <v>9</v>
      </c>
      <c r="AI13" s="39" t="s">
        <v>3</v>
      </c>
      <c r="AJ13" s="39"/>
      <c r="AK13" s="39" t="s">
        <v>10</v>
      </c>
      <c r="AL13" s="39"/>
      <c r="AM13" s="39" t="s">
        <v>26</v>
      </c>
      <c r="AN13" s="39"/>
      <c r="AO13" s="39" t="s">
        <v>27</v>
      </c>
      <c r="AP13" s="39" t="s">
        <v>32</v>
      </c>
      <c r="AQ13" s="39" t="s">
        <v>33</v>
      </c>
      <c r="AR13" s="39" t="s">
        <v>33</v>
      </c>
      <c r="AS13" s="39" t="s">
        <v>33</v>
      </c>
      <c r="AT13" s="39" t="s">
        <v>179</v>
      </c>
      <c r="AU13" s="39" t="s">
        <v>30</v>
      </c>
      <c r="AV13" s="39" t="s">
        <v>31</v>
      </c>
      <c r="AW13" s="39"/>
      <c r="AX13" s="39"/>
      <c r="AY13" s="39" t="s">
        <v>34</v>
      </c>
      <c r="AZ13" s="39" t="s">
        <v>46</v>
      </c>
      <c r="BA13" s="39" t="s">
        <v>35</v>
      </c>
    </row>
    <row r="14" spans="1:55" ht="15.75" x14ac:dyDescent="0.25">
      <c r="A14" s="88" t="s">
        <v>36</v>
      </c>
      <c r="B14" s="115"/>
      <c r="C14" s="89"/>
      <c r="D14" s="165"/>
      <c r="E14" s="165"/>
      <c r="F14" s="164"/>
      <c r="G14" s="164"/>
      <c r="H14" s="164"/>
      <c r="I14" s="161"/>
      <c r="J14" s="161"/>
      <c r="K14" s="90" t="s">
        <v>118</v>
      </c>
      <c r="L14" s="103"/>
      <c r="M14" s="104"/>
      <c r="N14" s="104"/>
      <c r="O14" s="139"/>
      <c r="P14" s="147"/>
      <c r="Q14" s="103"/>
      <c r="R14" s="105">
        <v>0</v>
      </c>
      <c r="S14" s="91">
        <v>1</v>
      </c>
      <c r="T14" s="105">
        <f t="shared" ref="T14:T45" si="0">(R14*S14)</f>
        <v>0</v>
      </c>
      <c r="U14" s="183">
        <f>IF(F14=$AI$18,0,L14+P14+T14+Q14+IF($M$10=$AI$9,M14+N14,0)+IF($O$10=$AI$9,O14,0))</f>
        <v>0</v>
      </c>
      <c r="V14" s="184">
        <f>IF(F14=$AI$18,L14+P14+T14+Q14+IF($M$10=$AI$9,M14+N14,0)+IF($O$10=$AI$9,O14,0),0)</f>
        <v>0</v>
      </c>
      <c r="W14" s="83"/>
      <c r="X14" s="83"/>
      <c r="Y14" s="132">
        <f t="shared" ref="Y14:Y45" si="1">L14+P14+T14+Q14</f>
        <v>0</v>
      </c>
      <c r="Z14" s="149">
        <f>IF($AB$11=$AO$14,Y14*$AP$14,0)+IF($AB$11=$AO$15,Y14*$AP$15,0)+IF($AB$11=$AO$16,Y14*$AP$16,0)+IF($AB$11=$AO$20,Y14*$AP$20,0)+IF($AB$11=$AO$23,Y14*$AP$23,0)+IF($AB$11=$AO$24,Y14*$AP$24,0)</f>
        <v>0</v>
      </c>
      <c r="AA14" s="150">
        <f>IF($AB$11=$AO$17,Y14*$AT$17,0)+IF($AB$11=$AO$18,Y14*$AT$18,0)+IF($AB$11=$AO$19,Y14*$AT$19,0)+IF($AB$11=$AO$21,Y14*$AT$21,0)+IF($AB$11=$AO$22,Y14*$AT$22,0)</f>
        <v>0</v>
      </c>
      <c r="AB14" s="150">
        <f>IF($AB$11=$AO$23,Y14*$AR$23,0)</f>
        <v>0</v>
      </c>
      <c r="AC14" s="150">
        <f>IF($AB$11=$AO$15,Y14*$AS$15,0)+IF($AB$11=$AO$16,Y14*$AS$16,0)+IF($AB$11=$AO$24,Y14*$AS$24,0)</f>
        <v>0</v>
      </c>
      <c r="AD14" s="133">
        <f>SUM(Y14:AC14)</f>
        <v>0</v>
      </c>
      <c r="AF14" s="6"/>
      <c r="AG14" s="6"/>
      <c r="AH14" s="7">
        <v>211028</v>
      </c>
      <c r="AI14" s="113" t="s">
        <v>122</v>
      </c>
      <c r="AK14" s="7" t="s">
        <v>8</v>
      </c>
      <c r="AL14" s="113" t="s">
        <v>117</v>
      </c>
      <c r="AM14" s="7" t="s">
        <v>11</v>
      </c>
      <c r="AO14" s="113" t="s">
        <v>12</v>
      </c>
      <c r="AP14" s="11">
        <v>0.05</v>
      </c>
      <c r="AQ14" s="11"/>
      <c r="AR14" s="11"/>
      <c r="AS14" s="11"/>
      <c r="AT14" s="11"/>
      <c r="AU14" s="113">
        <v>2015</v>
      </c>
      <c r="AV14" s="113" t="s">
        <v>141</v>
      </c>
      <c r="AX14" s="124" t="s">
        <v>113</v>
      </c>
      <c r="AY14" s="11">
        <v>0</v>
      </c>
      <c r="AZ14" s="11">
        <v>0</v>
      </c>
      <c r="BA14" s="11">
        <v>0</v>
      </c>
    </row>
    <row r="15" spans="1:55" ht="15.75" x14ac:dyDescent="0.25">
      <c r="A15" s="94" t="s">
        <v>37</v>
      </c>
      <c r="B15" s="115"/>
      <c r="C15" s="95"/>
      <c r="D15" s="165"/>
      <c r="E15" s="165"/>
      <c r="F15" s="163"/>
      <c r="G15" s="163"/>
      <c r="H15" s="163"/>
      <c r="I15" s="162"/>
      <c r="J15" s="162"/>
      <c r="K15" s="96" t="s">
        <v>118</v>
      </c>
      <c r="L15" s="106"/>
      <c r="M15" s="107"/>
      <c r="N15" s="107"/>
      <c r="O15" s="140"/>
      <c r="P15" s="145"/>
      <c r="Q15" s="106"/>
      <c r="R15" s="108">
        <v>0</v>
      </c>
      <c r="S15" s="97">
        <v>1</v>
      </c>
      <c r="T15" s="108">
        <f t="shared" si="0"/>
        <v>0</v>
      </c>
      <c r="U15" s="154">
        <f t="shared" ref="U15:U63" si="2">IF(F15=$AI$18,0,L15+P15+T15+Q15+IF($M$10=$AI$9,M15+N15,0)+IF($O$10=$AI$9,O15,0))</f>
        <v>0</v>
      </c>
      <c r="V15" s="127">
        <f t="shared" ref="V15:V63" si="3">IF(F15=$AI$18,L15+P15+T15+Q15+IF($M$10=$AI$9,M15+N15,0)+IF($O$10=$AI$9,O15,0),0)</f>
        <v>0</v>
      </c>
      <c r="W15" s="83"/>
      <c r="X15" s="83"/>
      <c r="Y15" s="132">
        <f t="shared" si="1"/>
        <v>0</v>
      </c>
      <c r="Z15" s="149">
        <f t="shared" ref="Z15:Z63" si="4">IF($AB$11=$AO$14,Y15*$AP$14,0)+IF($AB$11=$AO$15,Y15*$AP$15,0)+IF($AB$11=$AO$16,Y15*$AP$16,0)+IF($AB$11=$AO$20,Y15*$AP$20,0)+IF($AB$11=$AO$23,Y15*$AP$23,0)+IF($AB$11=$AO$24,Y15*$AP$24,0)</f>
        <v>0</v>
      </c>
      <c r="AA15" s="150">
        <f t="shared" ref="AA15:AA63" si="5">IF($AB$11=$AO$17,Y15*$AT$17,0)+IF($AB$11=$AO$18,Y15*$AT$18,0)+IF($AB$11=$AO$19,Y15*$AT$19,0)+IF($AB$11=$AO$21,Y15*$AT$21,0)+IF($AB$11=$AO$22,Y15*$AT$22,0)</f>
        <v>0</v>
      </c>
      <c r="AB15" s="150">
        <f t="shared" ref="AB15:AB63" si="6">IF($AB$11=$AO$23,Y15*$AR$23,0)</f>
        <v>0</v>
      </c>
      <c r="AC15" s="150">
        <f t="shared" ref="AC15:AC63" si="7">IF($AB$11=$AO$15,Y15*$AS$15,0)+IF($AB$11=$AO$16,Y15*$AS$16,0)+IF($AB$11=$AO$24,Y15*$AS$24,0)</f>
        <v>0</v>
      </c>
      <c r="AD15" s="133">
        <f t="shared" ref="AD15:AD63" si="8">SUM(Y15:AC15)</f>
        <v>0</v>
      </c>
      <c r="AF15" s="6"/>
      <c r="AG15" s="6"/>
      <c r="AH15" s="7">
        <v>211071</v>
      </c>
      <c r="AI15" s="113" t="s">
        <v>123</v>
      </c>
      <c r="AK15" s="7" t="s">
        <v>4</v>
      </c>
      <c r="AL15" s="113" t="s">
        <v>118</v>
      </c>
      <c r="AM15" s="7" t="s">
        <v>13</v>
      </c>
      <c r="AO15" s="113" t="s">
        <v>133</v>
      </c>
      <c r="AP15" s="11">
        <v>0.05</v>
      </c>
      <c r="AQ15" s="11"/>
      <c r="AR15" s="11"/>
      <c r="AS15" s="11">
        <v>7.0000000000000007E-2</v>
      </c>
      <c r="AT15" s="11"/>
      <c r="AU15" s="113">
        <v>2016</v>
      </c>
      <c r="AV15" s="113" t="s">
        <v>142</v>
      </c>
      <c r="AX15" s="124"/>
      <c r="AY15" s="11">
        <v>0.5</v>
      </c>
      <c r="AZ15" s="11">
        <v>0.5</v>
      </c>
      <c r="BA15" s="11">
        <v>0.5</v>
      </c>
    </row>
    <row r="16" spans="1:55" ht="15.75" x14ac:dyDescent="0.25">
      <c r="A16" s="94" t="s">
        <v>38</v>
      </c>
      <c r="B16" s="115"/>
      <c r="C16" s="95"/>
      <c r="D16" s="165"/>
      <c r="E16" s="165"/>
      <c r="F16" s="163"/>
      <c r="G16" s="163"/>
      <c r="H16" s="163"/>
      <c r="I16" s="162"/>
      <c r="J16" s="162"/>
      <c r="K16" s="96" t="s">
        <v>118</v>
      </c>
      <c r="L16" s="106"/>
      <c r="M16" s="107"/>
      <c r="N16" s="107"/>
      <c r="O16" s="140"/>
      <c r="P16" s="145"/>
      <c r="Q16" s="106"/>
      <c r="R16" s="108">
        <v>0</v>
      </c>
      <c r="S16" s="97">
        <v>1</v>
      </c>
      <c r="T16" s="108">
        <f t="shared" si="0"/>
        <v>0</v>
      </c>
      <c r="U16" s="154">
        <f t="shared" si="2"/>
        <v>0</v>
      </c>
      <c r="V16" s="127">
        <f t="shared" si="3"/>
        <v>0</v>
      </c>
      <c r="W16" s="83"/>
      <c r="X16" s="83"/>
      <c r="Y16" s="132">
        <f t="shared" si="1"/>
        <v>0</v>
      </c>
      <c r="Z16" s="149">
        <f t="shared" si="4"/>
        <v>0</v>
      </c>
      <c r="AA16" s="150">
        <f t="shared" si="5"/>
        <v>0</v>
      </c>
      <c r="AB16" s="150">
        <f t="shared" si="6"/>
        <v>0</v>
      </c>
      <c r="AC16" s="150">
        <f t="shared" si="7"/>
        <v>0</v>
      </c>
      <c r="AD16" s="133">
        <f t="shared" si="8"/>
        <v>0</v>
      </c>
      <c r="AF16" s="6"/>
      <c r="AG16" s="6"/>
      <c r="AH16" s="7">
        <v>211072</v>
      </c>
      <c r="AI16" s="113" t="s">
        <v>124</v>
      </c>
      <c r="AK16" s="7" t="s">
        <v>7</v>
      </c>
      <c r="AL16" s="113" t="s">
        <v>29</v>
      </c>
      <c r="AM16" s="7" t="s">
        <v>14</v>
      </c>
      <c r="AO16" s="113" t="s">
        <v>15</v>
      </c>
      <c r="AP16" s="11">
        <v>0.05</v>
      </c>
      <c r="AQ16" s="11"/>
      <c r="AR16" s="11"/>
      <c r="AS16" s="11">
        <v>0.08</v>
      </c>
      <c r="AT16" s="11"/>
      <c r="AU16" s="113">
        <v>2017</v>
      </c>
      <c r="AV16" s="113" t="s">
        <v>143</v>
      </c>
      <c r="AX16" s="124"/>
      <c r="AY16" s="11"/>
      <c r="AZ16" s="11">
        <v>0.57689999999999997</v>
      </c>
      <c r="BA16" s="11">
        <v>0.625</v>
      </c>
      <c r="BC16" s="8"/>
    </row>
    <row r="17" spans="1:55" ht="15.75" x14ac:dyDescent="0.25">
      <c r="A17" s="94" t="s">
        <v>39</v>
      </c>
      <c r="B17" s="115"/>
      <c r="C17" s="95"/>
      <c r="D17" s="165"/>
      <c r="E17" s="165"/>
      <c r="F17" s="163"/>
      <c r="G17" s="163"/>
      <c r="H17" s="163"/>
      <c r="I17" s="162"/>
      <c r="J17" s="162"/>
      <c r="K17" s="96" t="s">
        <v>118</v>
      </c>
      <c r="L17" s="106"/>
      <c r="M17" s="107"/>
      <c r="N17" s="107"/>
      <c r="O17" s="140"/>
      <c r="P17" s="145"/>
      <c r="Q17" s="106"/>
      <c r="R17" s="108">
        <v>0</v>
      </c>
      <c r="S17" s="97">
        <v>1</v>
      </c>
      <c r="T17" s="108">
        <f t="shared" si="0"/>
        <v>0</v>
      </c>
      <c r="U17" s="154">
        <f t="shared" si="2"/>
        <v>0</v>
      </c>
      <c r="V17" s="127">
        <f t="shared" si="3"/>
        <v>0</v>
      </c>
      <c r="W17" s="83"/>
      <c r="X17" s="83"/>
      <c r="Y17" s="132">
        <f t="shared" si="1"/>
        <v>0</v>
      </c>
      <c r="Z17" s="149">
        <f t="shared" si="4"/>
        <v>0</v>
      </c>
      <c r="AA17" s="150">
        <f t="shared" si="5"/>
        <v>0</v>
      </c>
      <c r="AB17" s="150">
        <f t="shared" si="6"/>
        <v>0</v>
      </c>
      <c r="AC17" s="150">
        <f t="shared" si="7"/>
        <v>0</v>
      </c>
      <c r="AD17" s="133">
        <f t="shared" si="8"/>
        <v>0</v>
      </c>
      <c r="AF17" s="6"/>
      <c r="AG17" s="6"/>
      <c r="AH17" s="7">
        <v>211073</v>
      </c>
      <c r="AI17" s="113" t="s">
        <v>125</v>
      </c>
      <c r="AK17" s="7" t="s">
        <v>28</v>
      </c>
      <c r="AL17" s="113" t="s">
        <v>121</v>
      </c>
      <c r="AM17" s="7" t="s">
        <v>16</v>
      </c>
      <c r="AO17" s="113" t="s">
        <v>134</v>
      </c>
      <c r="AP17" s="11">
        <v>0.05</v>
      </c>
      <c r="AQ17" s="11">
        <v>0.1</v>
      </c>
      <c r="AR17" s="11"/>
      <c r="AS17" s="11"/>
      <c r="AT17" s="11">
        <v>0.15</v>
      </c>
      <c r="AU17" s="113">
        <v>2018</v>
      </c>
      <c r="AV17" s="113" t="s">
        <v>144</v>
      </c>
      <c r="AX17" s="124"/>
      <c r="AY17" s="11"/>
      <c r="AZ17" s="14"/>
      <c r="BA17" s="11">
        <v>0.75</v>
      </c>
    </row>
    <row r="18" spans="1:55" ht="15.75" x14ac:dyDescent="0.25">
      <c r="A18" s="94" t="s">
        <v>40</v>
      </c>
      <c r="B18" s="115"/>
      <c r="C18" s="95"/>
      <c r="D18" s="165"/>
      <c r="E18" s="165"/>
      <c r="F18" s="163"/>
      <c r="G18" s="163"/>
      <c r="H18" s="163"/>
      <c r="I18" s="162"/>
      <c r="J18" s="162"/>
      <c r="K18" s="96" t="s">
        <v>118</v>
      </c>
      <c r="L18" s="106"/>
      <c r="M18" s="107"/>
      <c r="N18" s="107"/>
      <c r="O18" s="140"/>
      <c r="P18" s="145"/>
      <c r="Q18" s="106"/>
      <c r="R18" s="108">
        <v>0</v>
      </c>
      <c r="S18" s="97">
        <v>1</v>
      </c>
      <c r="T18" s="108">
        <f t="shared" si="0"/>
        <v>0</v>
      </c>
      <c r="U18" s="154">
        <f t="shared" si="2"/>
        <v>0</v>
      </c>
      <c r="V18" s="127">
        <f t="shared" si="3"/>
        <v>0</v>
      </c>
      <c r="W18" s="83"/>
      <c r="X18" s="83"/>
      <c r="Y18" s="132">
        <f t="shared" si="1"/>
        <v>0</v>
      </c>
      <c r="Z18" s="149">
        <f t="shared" si="4"/>
        <v>0</v>
      </c>
      <c r="AA18" s="150">
        <f t="shared" si="5"/>
        <v>0</v>
      </c>
      <c r="AB18" s="150">
        <f t="shared" si="6"/>
        <v>0</v>
      </c>
      <c r="AC18" s="150">
        <f t="shared" si="7"/>
        <v>0</v>
      </c>
      <c r="AD18" s="133">
        <f t="shared" si="8"/>
        <v>0</v>
      </c>
      <c r="AF18" s="6"/>
      <c r="AG18" s="6"/>
      <c r="AH18" s="7">
        <v>211074</v>
      </c>
      <c r="AI18" s="113" t="s">
        <v>113</v>
      </c>
      <c r="AK18" s="7" t="s">
        <v>6</v>
      </c>
      <c r="AL18" s="113" t="s">
        <v>119</v>
      </c>
      <c r="AM18" s="7" t="s">
        <v>17</v>
      </c>
      <c r="AO18" s="113" t="s">
        <v>135</v>
      </c>
      <c r="AP18" s="11">
        <v>0.05</v>
      </c>
      <c r="AQ18" s="11">
        <v>0.1</v>
      </c>
      <c r="AR18" s="11"/>
      <c r="AS18" s="11"/>
      <c r="AT18" s="11">
        <v>0.15</v>
      </c>
      <c r="AU18" s="113">
        <v>2019</v>
      </c>
      <c r="AV18" s="113" t="s">
        <v>145</v>
      </c>
      <c r="AX18" s="124"/>
      <c r="AY18" s="11"/>
      <c r="AZ18" s="14"/>
      <c r="BA18" s="11">
        <v>0.875</v>
      </c>
    </row>
    <row r="19" spans="1:55" s="8" customFormat="1" ht="15.75" x14ac:dyDescent="0.25">
      <c r="A19" s="94" t="s">
        <v>41</v>
      </c>
      <c r="B19" s="115"/>
      <c r="C19" s="95"/>
      <c r="D19" s="165"/>
      <c r="E19" s="165"/>
      <c r="F19" s="163"/>
      <c r="G19" s="163"/>
      <c r="H19" s="163"/>
      <c r="I19" s="162"/>
      <c r="J19" s="162"/>
      <c r="K19" s="96" t="s">
        <v>118</v>
      </c>
      <c r="L19" s="106"/>
      <c r="M19" s="107"/>
      <c r="N19" s="107"/>
      <c r="O19" s="140"/>
      <c r="P19" s="145"/>
      <c r="Q19" s="106"/>
      <c r="R19" s="108">
        <v>0</v>
      </c>
      <c r="S19" s="97">
        <v>1</v>
      </c>
      <c r="T19" s="108">
        <f t="shared" si="0"/>
        <v>0</v>
      </c>
      <c r="U19" s="154">
        <f t="shared" si="2"/>
        <v>0</v>
      </c>
      <c r="V19" s="127">
        <f t="shared" si="3"/>
        <v>0</v>
      </c>
      <c r="W19" s="83"/>
      <c r="X19" s="83"/>
      <c r="Y19" s="132">
        <f t="shared" si="1"/>
        <v>0</v>
      </c>
      <c r="Z19" s="149">
        <f t="shared" si="4"/>
        <v>0</v>
      </c>
      <c r="AA19" s="150">
        <f t="shared" si="5"/>
        <v>0</v>
      </c>
      <c r="AB19" s="150">
        <f t="shared" si="6"/>
        <v>0</v>
      </c>
      <c r="AC19" s="150">
        <f t="shared" si="7"/>
        <v>0</v>
      </c>
      <c r="AD19" s="133">
        <f t="shared" si="8"/>
        <v>0</v>
      </c>
      <c r="AE19" s="16"/>
      <c r="AF19" s="6"/>
      <c r="AG19" s="6"/>
      <c r="AH19" s="7">
        <v>211075</v>
      </c>
      <c r="AI19" s="113" t="s">
        <v>126</v>
      </c>
      <c r="AJ19" s="7"/>
      <c r="AK19" s="7"/>
      <c r="AL19" s="113" t="s">
        <v>120</v>
      </c>
      <c r="AM19" s="7" t="s">
        <v>18</v>
      </c>
      <c r="AN19" s="7"/>
      <c r="AO19" s="113" t="s">
        <v>136</v>
      </c>
      <c r="AP19" s="11">
        <v>0.05</v>
      </c>
      <c r="AQ19" s="11">
        <v>0.1</v>
      </c>
      <c r="AR19" s="11"/>
      <c r="AS19" s="11"/>
      <c r="AT19" s="11">
        <v>0.15</v>
      </c>
      <c r="AU19" s="113">
        <v>2020</v>
      </c>
      <c r="AV19" s="113" t="s">
        <v>146</v>
      </c>
      <c r="AW19" s="7"/>
      <c r="AX19" s="125"/>
      <c r="AY19" s="11"/>
      <c r="AZ19" s="14"/>
      <c r="BA19" s="11">
        <v>1</v>
      </c>
      <c r="BC19" s="7"/>
    </row>
    <row r="20" spans="1:55" ht="15.75" x14ac:dyDescent="0.25">
      <c r="A20" s="94" t="s">
        <v>42</v>
      </c>
      <c r="B20" s="115"/>
      <c r="C20" s="95"/>
      <c r="D20" s="165"/>
      <c r="E20" s="165"/>
      <c r="F20" s="163"/>
      <c r="G20" s="163"/>
      <c r="H20" s="163"/>
      <c r="I20" s="162"/>
      <c r="J20" s="162"/>
      <c r="K20" s="96" t="s">
        <v>118</v>
      </c>
      <c r="L20" s="106"/>
      <c r="M20" s="107"/>
      <c r="N20" s="107"/>
      <c r="O20" s="140"/>
      <c r="P20" s="145"/>
      <c r="Q20" s="106"/>
      <c r="R20" s="108">
        <v>0</v>
      </c>
      <c r="S20" s="97">
        <v>1</v>
      </c>
      <c r="T20" s="108">
        <f t="shared" si="0"/>
        <v>0</v>
      </c>
      <c r="U20" s="154">
        <f t="shared" si="2"/>
        <v>0</v>
      </c>
      <c r="V20" s="127">
        <f t="shared" si="3"/>
        <v>0</v>
      </c>
      <c r="W20" s="83"/>
      <c r="X20" s="83"/>
      <c r="Y20" s="132">
        <f t="shared" si="1"/>
        <v>0</v>
      </c>
      <c r="Z20" s="149">
        <f t="shared" si="4"/>
        <v>0</v>
      </c>
      <c r="AA20" s="150">
        <f t="shared" si="5"/>
        <v>0</v>
      </c>
      <c r="AB20" s="150">
        <f t="shared" si="6"/>
        <v>0</v>
      </c>
      <c r="AC20" s="150">
        <f t="shared" si="7"/>
        <v>0</v>
      </c>
      <c r="AD20" s="133">
        <f t="shared" si="8"/>
        <v>0</v>
      </c>
      <c r="AF20" s="6"/>
      <c r="AG20" s="6"/>
      <c r="AH20" s="7">
        <v>211076</v>
      </c>
      <c r="AI20" s="113" t="s">
        <v>127</v>
      </c>
      <c r="AM20" s="7" t="s">
        <v>19</v>
      </c>
      <c r="AO20" s="113" t="s">
        <v>137</v>
      </c>
      <c r="AP20" s="11">
        <v>0.05</v>
      </c>
      <c r="AQ20" s="11"/>
      <c r="AR20" s="11"/>
      <c r="AS20" s="11"/>
      <c r="AT20" s="11"/>
      <c r="AU20" s="113">
        <v>2021</v>
      </c>
      <c r="AV20" s="113" t="s">
        <v>147</v>
      </c>
      <c r="AX20" s="124" t="s">
        <v>131</v>
      </c>
      <c r="AY20" s="11">
        <v>0</v>
      </c>
      <c r="AZ20" s="11">
        <v>0.154</v>
      </c>
      <c r="BA20" s="11">
        <v>0.75</v>
      </c>
    </row>
    <row r="21" spans="1:55" ht="15.75" x14ac:dyDescent="0.25">
      <c r="A21" s="94" t="s">
        <v>43</v>
      </c>
      <c r="B21" s="115"/>
      <c r="C21" s="95"/>
      <c r="D21" s="165"/>
      <c r="E21" s="165"/>
      <c r="F21" s="163"/>
      <c r="G21" s="163"/>
      <c r="H21" s="163"/>
      <c r="I21" s="162"/>
      <c r="J21" s="162"/>
      <c r="K21" s="96" t="s">
        <v>118</v>
      </c>
      <c r="L21" s="106"/>
      <c r="M21" s="107"/>
      <c r="N21" s="107"/>
      <c r="O21" s="140"/>
      <c r="P21" s="145"/>
      <c r="Q21" s="106"/>
      <c r="R21" s="108">
        <v>0</v>
      </c>
      <c r="S21" s="97">
        <v>1</v>
      </c>
      <c r="T21" s="108">
        <f t="shared" si="0"/>
        <v>0</v>
      </c>
      <c r="U21" s="154">
        <f t="shared" si="2"/>
        <v>0</v>
      </c>
      <c r="V21" s="127">
        <f t="shared" si="3"/>
        <v>0</v>
      </c>
      <c r="W21" s="83"/>
      <c r="X21" s="83"/>
      <c r="Y21" s="132">
        <f t="shared" si="1"/>
        <v>0</v>
      </c>
      <c r="Z21" s="149">
        <f t="shared" si="4"/>
        <v>0</v>
      </c>
      <c r="AA21" s="150">
        <f t="shared" si="5"/>
        <v>0</v>
      </c>
      <c r="AB21" s="150">
        <f t="shared" si="6"/>
        <v>0</v>
      </c>
      <c r="AC21" s="150">
        <f t="shared" si="7"/>
        <v>0</v>
      </c>
      <c r="AD21" s="133">
        <f t="shared" si="8"/>
        <v>0</v>
      </c>
      <c r="AF21" s="6"/>
      <c r="AG21" s="6"/>
      <c r="AH21" s="7">
        <v>204003</v>
      </c>
      <c r="AI21" s="113" t="s">
        <v>128</v>
      </c>
      <c r="AM21" s="7" t="s">
        <v>20</v>
      </c>
      <c r="AO21" s="113" t="s">
        <v>21</v>
      </c>
      <c r="AP21" s="11">
        <v>0.05</v>
      </c>
      <c r="AQ21" s="11">
        <v>0.08</v>
      </c>
      <c r="AR21" s="11"/>
      <c r="AS21" s="11"/>
      <c r="AT21" s="11">
        <v>0.13</v>
      </c>
      <c r="AU21" s="113">
        <v>2022</v>
      </c>
      <c r="AV21" s="113" t="s">
        <v>148</v>
      </c>
      <c r="AX21" s="124" t="s">
        <v>129</v>
      </c>
      <c r="AY21" s="11">
        <v>0</v>
      </c>
      <c r="AZ21" s="11">
        <v>0.154</v>
      </c>
      <c r="BA21" s="11">
        <v>0.75</v>
      </c>
    </row>
    <row r="22" spans="1:55" ht="15.75" x14ac:dyDescent="0.25">
      <c r="A22" s="94" t="s">
        <v>44</v>
      </c>
      <c r="B22" s="115"/>
      <c r="C22" s="95"/>
      <c r="D22" s="165"/>
      <c r="E22" s="165"/>
      <c r="F22" s="163"/>
      <c r="G22" s="163"/>
      <c r="H22" s="163"/>
      <c r="I22" s="162"/>
      <c r="J22" s="162"/>
      <c r="K22" s="96" t="s">
        <v>118</v>
      </c>
      <c r="L22" s="106"/>
      <c r="M22" s="107"/>
      <c r="N22" s="107"/>
      <c r="O22" s="140"/>
      <c r="P22" s="145"/>
      <c r="Q22" s="106"/>
      <c r="R22" s="108">
        <v>0</v>
      </c>
      <c r="S22" s="97">
        <v>1</v>
      </c>
      <c r="T22" s="108">
        <f t="shared" si="0"/>
        <v>0</v>
      </c>
      <c r="U22" s="154">
        <f t="shared" si="2"/>
        <v>0</v>
      </c>
      <c r="V22" s="127">
        <f t="shared" si="3"/>
        <v>0</v>
      </c>
      <c r="W22" s="83"/>
      <c r="X22" s="83"/>
      <c r="Y22" s="132">
        <f t="shared" si="1"/>
        <v>0</v>
      </c>
      <c r="Z22" s="149">
        <f t="shared" si="4"/>
        <v>0</v>
      </c>
      <c r="AA22" s="150">
        <f t="shared" si="5"/>
        <v>0</v>
      </c>
      <c r="AB22" s="150">
        <f t="shared" si="6"/>
        <v>0</v>
      </c>
      <c r="AC22" s="150">
        <f t="shared" si="7"/>
        <v>0</v>
      </c>
      <c r="AD22" s="133">
        <f t="shared" si="8"/>
        <v>0</v>
      </c>
      <c r="AF22" s="6"/>
      <c r="AG22" s="6"/>
      <c r="AH22" s="7">
        <v>209016</v>
      </c>
      <c r="AI22" s="113" t="s">
        <v>129</v>
      </c>
      <c r="AM22" s="7" t="s">
        <v>22</v>
      </c>
      <c r="AO22" s="113" t="s">
        <v>138</v>
      </c>
      <c r="AP22" s="11">
        <v>0.05</v>
      </c>
      <c r="AQ22" s="11">
        <v>0.1</v>
      </c>
      <c r="AR22" s="11"/>
      <c r="AS22" s="11"/>
      <c r="AT22" s="11">
        <v>0.15</v>
      </c>
      <c r="AU22" s="113">
        <v>2023</v>
      </c>
      <c r="AV22" s="113" t="s">
        <v>149</v>
      </c>
      <c r="AX22" s="124" t="s">
        <v>128</v>
      </c>
      <c r="AY22" s="11">
        <v>0</v>
      </c>
      <c r="AZ22" s="11">
        <v>0.154</v>
      </c>
      <c r="BA22" s="11">
        <v>0.75</v>
      </c>
    </row>
    <row r="23" spans="1:55" ht="15.75" x14ac:dyDescent="0.25">
      <c r="A23" s="94" t="s">
        <v>45</v>
      </c>
      <c r="B23" s="115"/>
      <c r="C23" s="95"/>
      <c r="D23" s="165"/>
      <c r="E23" s="165"/>
      <c r="F23" s="163"/>
      <c r="G23" s="163"/>
      <c r="H23" s="163"/>
      <c r="I23" s="162"/>
      <c r="J23" s="162"/>
      <c r="K23" s="96" t="s">
        <v>118</v>
      </c>
      <c r="L23" s="106"/>
      <c r="M23" s="107"/>
      <c r="N23" s="107"/>
      <c r="O23" s="140"/>
      <c r="P23" s="145"/>
      <c r="Q23" s="106"/>
      <c r="R23" s="108">
        <v>0</v>
      </c>
      <c r="S23" s="97">
        <v>1</v>
      </c>
      <c r="T23" s="108">
        <f t="shared" si="0"/>
        <v>0</v>
      </c>
      <c r="U23" s="154">
        <f t="shared" si="2"/>
        <v>0</v>
      </c>
      <c r="V23" s="127">
        <f t="shared" si="3"/>
        <v>0</v>
      </c>
      <c r="W23" s="83"/>
      <c r="X23" s="83"/>
      <c r="Y23" s="132">
        <f t="shared" si="1"/>
        <v>0</v>
      </c>
      <c r="Z23" s="149">
        <f t="shared" si="4"/>
        <v>0</v>
      </c>
      <c r="AA23" s="150">
        <f t="shared" si="5"/>
        <v>0</v>
      </c>
      <c r="AB23" s="150">
        <f t="shared" si="6"/>
        <v>0</v>
      </c>
      <c r="AC23" s="150">
        <f t="shared" si="7"/>
        <v>0</v>
      </c>
      <c r="AD23" s="133">
        <f t="shared" si="8"/>
        <v>0</v>
      </c>
      <c r="AF23" s="6"/>
      <c r="AG23" s="6"/>
      <c r="AI23" s="113" t="s">
        <v>130</v>
      </c>
      <c r="AM23" s="7" t="s">
        <v>23</v>
      </c>
      <c r="AO23" s="113" t="s">
        <v>139</v>
      </c>
      <c r="AP23" s="11">
        <v>0.05</v>
      </c>
      <c r="AQ23" s="11"/>
      <c r="AR23" s="11">
        <v>9.9750000000000005E-2</v>
      </c>
      <c r="AS23" s="11"/>
      <c r="AT23" s="11"/>
      <c r="AU23" s="113">
        <v>2024</v>
      </c>
      <c r="AV23" s="113" t="s">
        <v>150</v>
      </c>
    </row>
    <row r="24" spans="1:55" ht="15.75" x14ac:dyDescent="0.25">
      <c r="A24" s="94" t="s">
        <v>47</v>
      </c>
      <c r="B24" s="115"/>
      <c r="C24" s="95"/>
      <c r="D24" s="165"/>
      <c r="E24" s="165"/>
      <c r="F24" s="163"/>
      <c r="G24" s="163"/>
      <c r="H24" s="163"/>
      <c r="I24" s="162"/>
      <c r="J24" s="162"/>
      <c r="K24" s="96" t="s">
        <v>118</v>
      </c>
      <c r="L24" s="106"/>
      <c r="M24" s="107"/>
      <c r="N24" s="107"/>
      <c r="O24" s="140"/>
      <c r="P24" s="145"/>
      <c r="Q24" s="106"/>
      <c r="R24" s="108">
        <v>0</v>
      </c>
      <c r="S24" s="97">
        <v>1</v>
      </c>
      <c r="T24" s="108">
        <f t="shared" si="0"/>
        <v>0</v>
      </c>
      <c r="U24" s="154">
        <f t="shared" si="2"/>
        <v>0</v>
      </c>
      <c r="V24" s="127">
        <f t="shared" si="3"/>
        <v>0</v>
      </c>
      <c r="W24" s="83"/>
      <c r="X24" s="83"/>
      <c r="Y24" s="132">
        <f t="shared" si="1"/>
        <v>0</v>
      </c>
      <c r="Z24" s="149">
        <f t="shared" si="4"/>
        <v>0</v>
      </c>
      <c r="AA24" s="150">
        <f t="shared" si="5"/>
        <v>0</v>
      </c>
      <c r="AB24" s="150">
        <f t="shared" si="6"/>
        <v>0</v>
      </c>
      <c r="AC24" s="150">
        <f t="shared" si="7"/>
        <v>0</v>
      </c>
      <c r="AD24" s="133">
        <f t="shared" si="8"/>
        <v>0</v>
      </c>
      <c r="AF24" s="6"/>
      <c r="AG24" s="6"/>
      <c r="AI24" s="113" t="s">
        <v>131</v>
      </c>
      <c r="AM24" s="7" t="s">
        <v>24</v>
      </c>
      <c r="AO24" s="113" t="s">
        <v>25</v>
      </c>
      <c r="AP24" s="11">
        <v>0.05</v>
      </c>
      <c r="AQ24" s="11"/>
      <c r="AR24" s="11"/>
      <c r="AS24" s="11">
        <v>0.06</v>
      </c>
      <c r="AT24" s="11"/>
      <c r="AU24" s="113">
        <v>2025</v>
      </c>
      <c r="AV24" s="113" t="s">
        <v>151</v>
      </c>
    </row>
    <row r="25" spans="1:55" ht="15.75" x14ac:dyDescent="0.25">
      <c r="A25" s="94" t="s">
        <v>48</v>
      </c>
      <c r="B25" s="115"/>
      <c r="C25" s="95"/>
      <c r="D25" s="165"/>
      <c r="E25" s="165"/>
      <c r="F25" s="163"/>
      <c r="G25" s="163"/>
      <c r="H25" s="163"/>
      <c r="I25" s="162"/>
      <c r="J25" s="162"/>
      <c r="K25" s="96" t="s">
        <v>118</v>
      </c>
      <c r="L25" s="106"/>
      <c r="M25" s="107"/>
      <c r="N25" s="107"/>
      <c r="O25" s="140"/>
      <c r="P25" s="145"/>
      <c r="Q25" s="106"/>
      <c r="R25" s="108">
        <v>0</v>
      </c>
      <c r="S25" s="97">
        <v>1</v>
      </c>
      <c r="T25" s="108">
        <f t="shared" si="0"/>
        <v>0</v>
      </c>
      <c r="U25" s="154">
        <f t="shared" si="2"/>
        <v>0</v>
      </c>
      <c r="V25" s="127">
        <f t="shared" si="3"/>
        <v>0</v>
      </c>
      <c r="W25" s="83"/>
      <c r="X25" s="83"/>
      <c r="Y25" s="132">
        <f t="shared" si="1"/>
        <v>0</v>
      </c>
      <c r="Z25" s="149">
        <f t="shared" si="4"/>
        <v>0</v>
      </c>
      <c r="AA25" s="150">
        <f t="shared" si="5"/>
        <v>0</v>
      </c>
      <c r="AB25" s="150">
        <f t="shared" si="6"/>
        <v>0</v>
      </c>
      <c r="AC25" s="150">
        <f t="shared" si="7"/>
        <v>0</v>
      </c>
      <c r="AD25" s="133">
        <f t="shared" si="8"/>
        <v>0</v>
      </c>
      <c r="AF25" s="6"/>
      <c r="AG25" s="6"/>
      <c r="AI25" s="113" t="s">
        <v>132</v>
      </c>
      <c r="AO25" s="113" t="s">
        <v>140</v>
      </c>
      <c r="AP25" s="11"/>
      <c r="AQ25" s="11"/>
      <c r="AR25" s="11"/>
      <c r="AS25" s="11"/>
      <c r="AT25" s="11"/>
      <c r="AU25" s="113"/>
      <c r="AV25" s="113" t="s">
        <v>152</v>
      </c>
      <c r="BC25" s="1"/>
    </row>
    <row r="26" spans="1:55" ht="15.75" x14ac:dyDescent="0.25">
      <c r="A26" s="94" t="s">
        <v>49</v>
      </c>
      <c r="B26" s="115"/>
      <c r="C26" s="95"/>
      <c r="D26" s="165"/>
      <c r="E26" s="165"/>
      <c r="F26" s="163"/>
      <c r="G26" s="163"/>
      <c r="H26" s="163"/>
      <c r="I26" s="162"/>
      <c r="J26" s="162"/>
      <c r="K26" s="96" t="s">
        <v>118</v>
      </c>
      <c r="L26" s="106"/>
      <c r="M26" s="107"/>
      <c r="N26" s="107"/>
      <c r="O26" s="140"/>
      <c r="P26" s="145"/>
      <c r="Q26" s="106"/>
      <c r="R26" s="108">
        <v>0</v>
      </c>
      <c r="S26" s="97">
        <v>1</v>
      </c>
      <c r="T26" s="108">
        <f t="shared" si="0"/>
        <v>0</v>
      </c>
      <c r="U26" s="154">
        <f t="shared" si="2"/>
        <v>0</v>
      </c>
      <c r="V26" s="127">
        <f t="shared" si="3"/>
        <v>0</v>
      </c>
      <c r="W26" s="83"/>
      <c r="X26" s="83"/>
      <c r="Y26" s="132">
        <f t="shared" si="1"/>
        <v>0</v>
      </c>
      <c r="Z26" s="149">
        <f t="shared" si="4"/>
        <v>0</v>
      </c>
      <c r="AA26" s="150">
        <f t="shared" si="5"/>
        <v>0</v>
      </c>
      <c r="AB26" s="150">
        <f t="shared" si="6"/>
        <v>0</v>
      </c>
      <c r="AC26" s="150">
        <f t="shared" si="7"/>
        <v>0</v>
      </c>
      <c r="AD26" s="133">
        <f t="shared" si="8"/>
        <v>0</v>
      </c>
      <c r="AF26" s="6"/>
      <c r="AG26" s="6"/>
      <c r="AI26" s="113" t="s">
        <v>174</v>
      </c>
      <c r="AP26" s="11"/>
      <c r="AQ26" s="11"/>
      <c r="AR26" s="11"/>
      <c r="AS26" s="11"/>
      <c r="AT26" s="11"/>
      <c r="AX26" s="26"/>
      <c r="AY26" s="11"/>
      <c r="AZ26" s="11"/>
      <c r="BA26" s="11"/>
    </row>
    <row r="27" spans="1:55" ht="15.75" x14ac:dyDescent="0.25">
      <c r="A27" s="94" t="s">
        <v>50</v>
      </c>
      <c r="B27" s="115"/>
      <c r="C27" s="95"/>
      <c r="D27" s="165"/>
      <c r="E27" s="165"/>
      <c r="F27" s="163"/>
      <c r="G27" s="163"/>
      <c r="H27" s="163"/>
      <c r="I27" s="162"/>
      <c r="J27" s="162"/>
      <c r="K27" s="96" t="s">
        <v>118</v>
      </c>
      <c r="L27" s="106"/>
      <c r="M27" s="107"/>
      <c r="N27" s="107"/>
      <c r="O27" s="140"/>
      <c r="P27" s="145"/>
      <c r="Q27" s="106"/>
      <c r="R27" s="108">
        <v>0</v>
      </c>
      <c r="S27" s="97">
        <v>1</v>
      </c>
      <c r="T27" s="108">
        <f t="shared" si="0"/>
        <v>0</v>
      </c>
      <c r="U27" s="154">
        <f t="shared" si="2"/>
        <v>0</v>
      </c>
      <c r="V27" s="127">
        <f t="shared" si="3"/>
        <v>0</v>
      </c>
      <c r="W27" s="83"/>
      <c r="X27" s="83"/>
      <c r="Y27" s="132">
        <f t="shared" si="1"/>
        <v>0</v>
      </c>
      <c r="Z27" s="149">
        <f t="shared" si="4"/>
        <v>0</v>
      </c>
      <c r="AA27" s="150">
        <f t="shared" si="5"/>
        <v>0</v>
      </c>
      <c r="AB27" s="150">
        <f t="shared" si="6"/>
        <v>0</v>
      </c>
      <c r="AC27" s="150">
        <f t="shared" si="7"/>
        <v>0</v>
      </c>
      <c r="AD27" s="133">
        <f t="shared" si="8"/>
        <v>0</v>
      </c>
      <c r="AF27" s="6"/>
      <c r="AG27" s="6"/>
      <c r="AP27" s="11"/>
      <c r="AQ27" s="11"/>
      <c r="AR27" s="11"/>
      <c r="AS27" s="11"/>
      <c r="AT27" s="11"/>
      <c r="AY27" s="11"/>
      <c r="AZ27" s="11"/>
      <c r="BA27" s="11"/>
    </row>
    <row r="28" spans="1:55" ht="15.75" x14ac:dyDescent="0.25">
      <c r="A28" s="94" t="s">
        <v>51</v>
      </c>
      <c r="B28" s="115"/>
      <c r="C28" s="95"/>
      <c r="D28" s="165"/>
      <c r="E28" s="165"/>
      <c r="F28" s="163"/>
      <c r="G28" s="163"/>
      <c r="H28" s="163"/>
      <c r="I28" s="162"/>
      <c r="J28" s="162"/>
      <c r="K28" s="96" t="s">
        <v>118</v>
      </c>
      <c r="L28" s="106"/>
      <c r="M28" s="107"/>
      <c r="N28" s="107"/>
      <c r="O28" s="140"/>
      <c r="P28" s="145"/>
      <c r="Q28" s="106"/>
      <c r="R28" s="108">
        <v>0</v>
      </c>
      <c r="S28" s="97">
        <v>1</v>
      </c>
      <c r="T28" s="108">
        <f t="shared" si="0"/>
        <v>0</v>
      </c>
      <c r="U28" s="154">
        <f t="shared" si="2"/>
        <v>0</v>
      </c>
      <c r="V28" s="127">
        <f t="shared" si="3"/>
        <v>0</v>
      </c>
      <c r="W28" s="83"/>
      <c r="X28" s="83"/>
      <c r="Y28" s="132">
        <f t="shared" si="1"/>
        <v>0</v>
      </c>
      <c r="Z28" s="149">
        <f t="shared" si="4"/>
        <v>0</v>
      </c>
      <c r="AA28" s="150">
        <f t="shared" si="5"/>
        <v>0</v>
      </c>
      <c r="AB28" s="150">
        <f t="shared" si="6"/>
        <v>0</v>
      </c>
      <c r="AC28" s="150">
        <f t="shared" si="7"/>
        <v>0</v>
      </c>
      <c r="AD28" s="133">
        <f t="shared" si="8"/>
        <v>0</v>
      </c>
      <c r="AF28" s="6"/>
      <c r="AG28" s="6"/>
      <c r="AP28" s="11"/>
      <c r="AQ28" s="11"/>
      <c r="AR28" s="11"/>
      <c r="AS28" s="11"/>
      <c r="AT28" s="11"/>
      <c r="AY28" s="11"/>
      <c r="AZ28" s="11"/>
      <c r="BA28" s="11"/>
      <c r="BC28" s="8"/>
    </row>
    <row r="29" spans="1:55" ht="15.75" x14ac:dyDescent="0.25">
      <c r="A29" s="94" t="s">
        <v>52</v>
      </c>
      <c r="B29" s="115"/>
      <c r="C29" s="95"/>
      <c r="D29" s="165"/>
      <c r="E29" s="165"/>
      <c r="F29" s="163"/>
      <c r="G29" s="163"/>
      <c r="H29" s="163"/>
      <c r="I29" s="162"/>
      <c r="J29" s="162"/>
      <c r="K29" s="96" t="s">
        <v>118</v>
      </c>
      <c r="L29" s="106"/>
      <c r="M29" s="107"/>
      <c r="N29" s="107"/>
      <c r="O29" s="140"/>
      <c r="P29" s="145"/>
      <c r="Q29" s="106"/>
      <c r="R29" s="108">
        <v>0</v>
      </c>
      <c r="S29" s="97">
        <v>1</v>
      </c>
      <c r="T29" s="108">
        <f t="shared" si="0"/>
        <v>0</v>
      </c>
      <c r="U29" s="154">
        <f t="shared" si="2"/>
        <v>0</v>
      </c>
      <c r="V29" s="127">
        <f t="shared" si="3"/>
        <v>0</v>
      </c>
      <c r="W29" s="83"/>
      <c r="X29" s="83"/>
      <c r="Y29" s="132">
        <f t="shared" si="1"/>
        <v>0</v>
      </c>
      <c r="Z29" s="149">
        <f t="shared" si="4"/>
        <v>0</v>
      </c>
      <c r="AA29" s="150">
        <f t="shared" si="5"/>
        <v>0</v>
      </c>
      <c r="AB29" s="150">
        <f t="shared" si="6"/>
        <v>0</v>
      </c>
      <c r="AC29" s="150">
        <f t="shared" si="7"/>
        <v>0</v>
      </c>
      <c r="AD29" s="133">
        <f t="shared" si="8"/>
        <v>0</v>
      </c>
      <c r="AF29" s="6"/>
      <c r="AG29" s="6"/>
      <c r="AI29" s="7" t="s">
        <v>162</v>
      </c>
      <c r="AP29" s="11"/>
      <c r="AQ29" s="11"/>
      <c r="AR29" s="11"/>
      <c r="AS29" s="11"/>
      <c r="AT29" s="11"/>
      <c r="AY29" s="11"/>
      <c r="AZ29" s="11"/>
      <c r="BA29" s="14"/>
    </row>
    <row r="30" spans="1:55" ht="15.75" x14ac:dyDescent="0.25">
      <c r="A30" s="94" t="s">
        <v>53</v>
      </c>
      <c r="B30" s="115"/>
      <c r="C30" s="95"/>
      <c r="D30" s="165"/>
      <c r="E30" s="165"/>
      <c r="F30" s="163"/>
      <c r="G30" s="163"/>
      <c r="H30" s="163"/>
      <c r="I30" s="162"/>
      <c r="J30" s="162"/>
      <c r="K30" s="96" t="s">
        <v>118</v>
      </c>
      <c r="L30" s="106"/>
      <c r="M30" s="107"/>
      <c r="N30" s="107"/>
      <c r="O30" s="140"/>
      <c r="P30" s="145"/>
      <c r="Q30" s="106"/>
      <c r="R30" s="108">
        <v>0</v>
      </c>
      <c r="S30" s="97">
        <v>1</v>
      </c>
      <c r="T30" s="108">
        <f t="shared" si="0"/>
        <v>0</v>
      </c>
      <c r="U30" s="154">
        <f t="shared" si="2"/>
        <v>0</v>
      </c>
      <c r="V30" s="127">
        <f t="shared" si="3"/>
        <v>0</v>
      </c>
      <c r="W30" s="83"/>
      <c r="X30" s="83"/>
      <c r="Y30" s="132">
        <f t="shared" si="1"/>
        <v>0</v>
      </c>
      <c r="Z30" s="149">
        <f t="shared" si="4"/>
        <v>0</v>
      </c>
      <c r="AA30" s="150">
        <f t="shared" si="5"/>
        <v>0</v>
      </c>
      <c r="AB30" s="150">
        <f t="shared" si="6"/>
        <v>0</v>
      </c>
      <c r="AC30" s="150">
        <f t="shared" si="7"/>
        <v>0</v>
      </c>
      <c r="AD30" s="133">
        <f t="shared" si="8"/>
        <v>0</v>
      </c>
      <c r="AF30" s="6"/>
      <c r="AG30" s="6"/>
      <c r="AI30" s="7" t="s">
        <v>181</v>
      </c>
      <c r="AP30" s="11"/>
      <c r="AQ30" s="11"/>
      <c r="AR30" s="11"/>
      <c r="AS30" s="11"/>
      <c r="AT30" s="11"/>
      <c r="AY30" s="11"/>
      <c r="AZ30" s="11"/>
      <c r="BA30" s="14"/>
    </row>
    <row r="31" spans="1:55" s="8" customFormat="1" ht="15.75" x14ac:dyDescent="0.25">
      <c r="A31" s="94" t="s">
        <v>54</v>
      </c>
      <c r="B31" s="115"/>
      <c r="C31" s="95"/>
      <c r="D31" s="165"/>
      <c r="E31" s="165"/>
      <c r="F31" s="163"/>
      <c r="G31" s="163"/>
      <c r="H31" s="163"/>
      <c r="I31" s="162"/>
      <c r="J31" s="162"/>
      <c r="K31" s="96" t="s">
        <v>118</v>
      </c>
      <c r="L31" s="106"/>
      <c r="M31" s="107"/>
      <c r="N31" s="107"/>
      <c r="O31" s="140"/>
      <c r="P31" s="145"/>
      <c r="Q31" s="106"/>
      <c r="R31" s="108">
        <v>0</v>
      </c>
      <c r="S31" s="97">
        <v>1</v>
      </c>
      <c r="T31" s="108">
        <f t="shared" si="0"/>
        <v>0</v>
      </c>
      <c r="U31" s="154">
        <f t="shared" si="2"/>
        <v>0</v>
      </c>
      <c r="V31" s="127">
        <f t="shared" si="3"/>
        <v>0</v>
      </c>
      <c r="W31" s="83"/>
      <c r="X31" s="83"/>
      <c r="Y31" s="132">
        <f t="shared" si="1"/>
        <v>0</v>
      </c>
      <c r="Z31" s="149">
        <f t="shared" si="4"/>
        <v>0</v>
      </c>
      <c r="AA31" s="150">
        <f t="shared" si="5"/>
        <v>0</v>
      </c>
      <c r="AB31" s="150">
        <f t="shared" si="6"/>
        <v>0</v>
      </c>
      <c r="AC31" s="150">
        <f t="shared" si="7"/>
        <v>0</v>
      </c>
      <c r="AD31" s="133">
        <f t="shared" si="8"/>
        <v>0</v>
      </c>
      <c r="AE31" s="16"/>
      <c r="AF31" s="6"/>
      <c r="AG31" s="6"/>
      <c r="AH31" s="7"/>
      <c r="AI31" s="7"/>
      <c r="AK31" s="7"/>
      <c r="AL31" s="7"/>
      <c r="AM31" s="7"/>
      <c r="AN31" s="7"/>
      <c r="AO31" s="7"/>
      <c r="AP31" s="11"/>
      <c r="AQ31" s="11"/>
      <c r="AR31" s="11"/>
      <c r="AS31" s="11"/>
      <c r="AT31" s="11"/>
      <c r="AU31" s="7"/>
      <c r="AV31" s="7"/>
      <c r="AW31" s="7"/>
      <c r="AY31" s="11"/>
      <c r="AZ31" s="11"/>
      <c r="BA31" s="14"/>
      <c r="BB31" s="7"/>
      <c r="BC31" s="7"/>
    </row>
    <row r="32" spans="1:55" ht="15.75" x14ac:dyDescent="0.25">
      <c r="A32" s="94" t="s">
        <v>55</v>
      </c>
      <c r="B32" s="115"/>
      <c r="C32" s="95"/>
      <c r="D32" s="165"/>
      <c r="E32" s="165"/>
      <c r="F32" s="163"/>
      <c r="G32" s="163"/>
      <c r="H32" s="163"/>
      <c r="I32" s="162"/>
      <c r="J32" s="162"/>
      <c r="K32" s="96" t="s">
        <v>118</v>
      </c>
      <c r="L32" s="106"/>
      <c r="M32" s="107"/>
      <c r="N32" s="107"/>
      <c r="O32" s="140"/>
      <c r="P32" s="145"/>
      <c r="Q32" s="106"/>
      <c r="R32" s="108">
        <v>0</v>
      </c>
      <c r="S32" s="97">
        <v>1</v>
      </c>
      <c r="T32" s="108">
        <f t="shared" si="0"/>
        <v>0</v>
      </c>
      <c r="U32" s="154">
        <f t="shared" si="2"/>
        <v>0</v>
      </c>
      <c r="V32" s="127">
        <f t="shared" si="3"/>
        <v>0</v>
      </c>
      <c r="W32" s="83"/>
      <c r="X32" s="83"/>
      <c r="Y32" s="132">
        <f t="shared" si="1"/>
        <v>0</v>
      </c>
      <c r="Z32" s="149">
        <f t="shared" si="4"/>
        <v>0</v>
      </c>
      <c r="AA32" s="150">
        <f t="shared" si="5"/>
        <v>0</v>
      </c>
      <c r="AB32" s="150">
        <f t="shared" si="6"/>
        <v>0</v>
      </c>
      <c r="AC32" s="150">
        <f t="shared" si="7"/>
        <v>0</v>
      </c>
      <c r="AD32" s="133">
        <f t="shared" si="8"/>
        <v>0</v>
      </c>
      <c r="AF32" s="6"/>
      <c r="AG32" s="6"/>
      <c r="AI32" s="7" t="s">
        <v>103</v>
      </c>
      <c r="AP32" s="11"/>
      <c r="AQ32" s="11"/>
      <c r="AR32" s="11"/>
      <c r="AS32" s="11"/>
      <c r="AT32" s="11"/>
      <c r="AX32" s="26"/>
      <c r="AY32" s="11"/>
      <c r="AZ32" s="11"/>
      <c r="BA32" s="11"/>
    </row>
    <row r="33" spans="1:55" ht="15.75" x14ac:dyDescent="0.25">
      <c r="A33" s="94" t="s">
        <v>56</v>
      </c>
      <c r="B33" s="115"/>
      <c r="C33" s="95"/>
      <c r="D33" s="165"/>
      <c r="E33" s="165"/>
      <c r="F33" s="163"/>
      <c r="G33" s="163"/>
      <c r="H33" s="163"/>
      <c r="I33" s="162"/>
      <c r="J33" s="162"/>
      <c r="K33" s="96" t="s">
        <v>118</v>
      </c>
      <c r="L33" s="106"/>
      <c r="M33" s="107"/>
      <c r="N33" s="107"/>
      <c r="O33" s="140"/>
      <c r="P33" s="145"/>
      <c r="Q33" s="106"/>
      <c r="R33" s="108">
        <v>0</v>
      </c>
      <c r="S33" s="97">
        <v>1</v>
      </c>
      <c r="T33" s="108">
        <f t="shared" si="0"/>
        <v>0</v>
      </c>
      <c r="U33" s="154">
        <f t="shared" si="2"/>
        <v>0</v>
      </c>
      <c r="V33" s="127">
        <f t="shared" si="3"/>
        <v>0</v>
      </c>
      <c r="W33" s="83"/>
      <c r="X33" s="83"/>
      <c r="Y33" s="132">
        <f t="shared" si="1"/>
        <v>0</v>
      </c>
      <c r="Z33" s="149">
        <f t="shared" si="4"/>
        <v>0</v>
      </c>
      <c r="AA33" s="150">
        <f t="shared" si="5"/>
        <v>0</v>
      </c>
      <c r="AB33" s="150">
        <f t="shared" si="6"/>
        <v>0</v>
      </c>
      <c r="AC33" s="150">
        <f t="shared" si="7"/>
        <v>0</v>
      </c>
      <c r="AD33" s="133">
        <f t="shared" si="8"/>
        <v>0</v>
      </c>
      <c r="AF33" s="6"/>
      <c r="AG33" s="6"/>
      <c r="AI33" s="7" t="s">
        <v>182</v>
      </c>
      <c r="AP33" s="11"/>
      <c r="AQ33" s="11"/>
      <c r="AR33" s="11"/>
      <c r="AS33" s="11"/>
      <c r="AT33" s="11"/>
      <c r="AX33" s="26"/>
      <c r="AY33" s="11"/>
      <c r="AZ33" s="11"/>
      <c r="BA33" s="11"/>
    </row>
    <row r="34" spans="1:55" ht="15.75" x14ac:dyDescent="0.25">
      <c r="A34" s="94" t="s">
        <v>57</v>
      </c>
      <c r="B34" s="115"/>
      <c r="C34" s="95"/>
      <c r="D34" s="165"/>
      <c r="E34" s="165"/>
      <c r="F34" s="163"/>
      <c r="G34" s="163"/>
      <c r="H34" s="163"/>
      <c r="I34" s="162"/>
      <c r="J34" s="162"/>
      <c r="K34" s="96" t="s">
        <v>118</v>
      </c>
      <c r="L34" s="106"/>
      <c r="M34" s="107"/>
      <c r="N34" s="107"/>
      <c r="O34" s="140"/>
      <c r="P34" s="145"/>
      <c r="Q34" s="106"/>
      <c r="R34" s="108">
        <v>0</v>
      </c>
      <c r="S34" s="97">
        <v>1</v>
      </c>
      <c r="T34" s="108">
        <f t="shared" si="0"/>
        <v>0</v>
      </c>
      <c r="U34" s="154">
        <f t="shared" si="2"/>
        <v>0</v>
      </c>
      <c r="V34" s="127">
        <f t="shared" si="3"/>
        <v>0</v>
      </c>
      <c r="W34" s="83"/>
      <c r="X34" s="83"/>
      <c r="Y34" s="132">
        <f t="shared" si="1"/>
        <v>0</v>
      </c>
      <c r="Z34" s="149">
        <f t="shared" si="4"/>
        <v>0</v>
      </c>
      <c r="AA34" s="150">
        <f t="shared" si="5"/>
        <v>0</v>
      </c>
      <c r="AB34" s="150">
        <f t="shared" si="6"/>
        <v>0</v>
      </c>
      <c r="AC34" s="150">
        <f t="shared" si="7"/>
        <v>0</v>
      </c>
      <c r="AD34" s="133">
        <f t="shared" si="8"/>
        <v>0</v>
      </c>
      <c r="AF34" s="6"/>
      <c r="AG34" s="6"/>
      <c r="AP34" s="11"/>
      <c r="AQ34" s="11"/>
      <c r="AR34" s="11"/>
      <c r="AS34" s="11"/>
      <c r="AT34" s="11"/>
      <c r="AX34" s="26"/>
      <c r="AY34" s="11"/>
      <c r="AZ34" s="11"/>
      <c r="BA34" s="11"/>
    </row>
    <row r="35" spans="1:55" ht="15.75" x14ac:dyDescent="0.25">
      <c r="A35" s="94" t="s">
        <v>58</v>
      </c>
      <c r="B35" s="115"/>
      <c r="C35" s="95"/>
      <c r="D35" s="165"/>
      <c r="E35" s="165"/>
      <c r="F35" s="163"/>
      <c r="G35" s="163"/>
      <c r="H35" s="163"/>
      <c r="I35" s="162"/>
      <c r="J35" s="162"/>
      <c r="K35" s="96" t="s">
        <v>118</v>
      </c>
      <c r="L35" s="106"/>
      <c r="M35" s="107"/>
      <c r="N35" s="107"/>
      <c r="O35" s="140"/>
      <c r="P35" s="145"/>
      <c r="Q35" s="106"/>
      <c r="R35" s="108">
        <v>0</v>
      </c>
      <c r="S35" s="97">
        <v>1</v>
      </c>
      <c r="T35" s="108">
        <f t="shared" si="0"/>
        <v>0</v>
      </c>
      <c r="U35" s="154">
        <f t="shared" si="2"/>
        <v>0</v>
      </c>
      <c r="V35" s="127">
        <f t="shared" si="3"/>
        <v>0</v>
      </c>
      <c r="W35" s="83"/>
      <c r="X35" s="83"/>
      <c r="Y35" s="132">
        <f t="shared" si="1"/>
        <v>0</v>
      </c>
      <c r="Z35" s="149">
        <f t="shared" si="4"/>
        <v>0</v>
      </c>
      <c r="AA35" s="150">
        <f t="shared" si="5"/>
        <v>0</v>
      </c>
      <c r="AB35" s="150">
        <f t="shared" si="6"/>
        <v>0</v>
      </c>
      <c r="AC35" s="150">
        <f t="shared" si="7"/>
        <v>0</v>
      </c>
      <c r="AD35" s="133">
        <f t="shared" si="8"/>
        <v>0</v>
      </c>
      <c r="AF35" s="6"/>
      <c r="AG35" s="6"/>
      <c r="AP35" s="11"/>
      <c r="AQ35" s="11"/>
      <c r="AR35" s="11"/>
      <c r="AS35" s="11"/>
      <c r="AT35" s="11"/>
    </row>
    <row r="36" spans="1:55" ht="15.75" x14ac:dyDescent="0.25">
      <c r="A36" s="94" t="s">
        <v>59</v>
      </c>
      <c r="B36" s="115"/>
      <c r="C36" s="95"/>
      <c r="D36" s="165"/>
      <c r="E36" s="165"/>
      <c r="F36" s="163"/>
      <c r="G36" s="163"/>
      <c r="H36" s="163"/>
      <c r="I36" s="162"/>
      <c r="J36" s="162"/>
      <c r="K36" s="96" t="s">
        <v>118</v>
      </c>
      <c r="L36" s="106"/>
      <c r="M36" s="107"/>
      <c r="N36" s="107"/>
      <c r="O36" s="140"/>
      <c r="P36" s="145"/>
      <c r="Q36" s="106"/>
      <c r="R36" s="108">
        <v>0</v>
      </c>
      <c r="S36" s="97">
        <v>1</v>
      </c>
      <c r="T36" s="108">
        <f t="shared" si="0"/>
        <v>0</v>
      </c>
      <c r="U36" s="154">
        <f t="shared" si="2"/>
        <v>0</v>
      </c>
      <c r="V36" s="127">
        <f t="shared" si="3"/>
        <v>0</v>
      </c>
      <c r="W36" s="83"/>
      <c r="X36" s="83"/>
      <c r="Y36" s="132">
        <f t="shared" si="1"/>
        <v>0</v>
      </c>
      <c r="Z36" s="149">
        <f t="shared" si="4"/>
        <v>0</v>
      </c>
      <c r="AA36" s="150">
        <f t="shared" si="5"/>
        <v>0</v>
      </c>
      <c r="AB36" s="150">
        <f t="shared" si="6"/>
        <v>0</v>
      </c>
      <c r="AC36" s="150">
        <f t="shared" si="7"/>
        <v>0</v>
      </c>
      <c r="AD36" s="133">
        <f t="shared" si="8"/>
        <v>0</v>
      </c>
      <c r="AF36" s="6"/>
      <c r="AG36" s="6"/>
      <c r="AP36" s="11"/>
      <c r="AQ36" s="11"/>
      <c r="AR36" s="11"/>
      <c r="AS36" s="11"/>
      <c r="AT36" s="11"/>
    </row>
    <row r="37" spans="1:55" ht="15.75" x14ac:dyDescent="0.25">
      <c r="A37" s="94" t="s">
        <v>60</v>
      </c>
      <c r="B37" s="115"/>
      <c r="C37" s="95"/>
      <c r="D37" s="165"/>
      <c r="E37" s="165"/>
      <c r="F37" s="163"/>
      <c r="G37" s="163"/>
      <c r="H37" s="163"/>
      <c r="I37" s="162"/>
      <c r="J37" s="162"/>
      <c r="K37" s="96" t="s">
        <v>118</v>
      </c>
      <c r="L37" s="106"/>
      <c r="M37" s="107"/>
      <c r="N37" s="107"/>
      <c r="O37" s="140"/>
      <c r="P37" s="145"/>
      <c r="Q37" s="106"/>
      <c r="R37" s="108">
        <v>0</v>
      </c>
      <c r="S37" s="97">
        <v>1</v>
      </c>
      <c r="T37" s="108">
        <f t="shared" si="0"/>
        <v>0</v>
      </c>
      <c r="U37" s="154">
        <f t="shared" si="2"/>
        <v>0</v>
      </c>
      <c r="V37" s="127">
        <f t="shared" si="3"/>
        <v>0</v>
      </c>
      <c r="W37" s="83"/>
      <c r="X37" s="83"/>
      <c r="Y37" s="132">
        <f t="shared" si="1"/>
        <v>0</v>
      </c>
      <c r="Z37" s="149">
        <f t="shared" si="4"/>
        <v>0</v>
      </c>
      <c r="AA37" s="150">
        <f t="shared" si="5"/>
        <v>0</v>
      </c>
      <c r="AB37" s="150">
        <f t="shared" si="6"/>
        <v>0</v>
      </c>
      <c r="AC37" s="150">
        <f t="shared" si="7"/>
        <v>0</v>
      </c>
      <c r="AD37" s="133">
        <f t="shared" si="8"/>
        <v>0</v>
      </c>
      <c r="AF37" s="6"/>
      <c r="AG37" s="6"/>
      <c r="AP37" s="11"/>
      <c r="AQ37" s="11"/>
      <c r="AR37" s="11"/>
      <c r="AS37" s="11"/>
      <c r="AT37" s="11"/>
      <c r="BC37" s="1"/>
    </row>
    <row r="38" spans="1:55" ht="15.75" x14ac:dyDescent="0.25">
      <c r="A38" s="94" t="s">
        <v>61</v>
      </c>
      <c r="B38" s="115"/>
      <c r="C38" s="95"/>
      <c r="D38" s="165"/>
      <c r="E38" s="165"/>
      <c r="F38" s="163"/>
      <c r="G38" s="163"/>
      <c r="H38" s="163"/>
      <c r="I38" s="162"/>
      <c r="J38" s="162"/>
      <c r="K38" s="96" t="s">
        <v>118</v>
      </c>
      <c r="L38" s="106"/>
      <c r="M38" s="107"/>
      <c r="N38" s="107"/>
      <c r="O38" s="140"/>
      <c r="P38" s="145"/>
      <c r="Q38" s="106"/>
      <c r="R38" s="108">
        <v>0</v>
      </c>
      <c r="S38" s="97">
        <v>1</v>
      </c>
      <c r="T38" s="108">
        <f t="shared" si="0"/>
        <v>0</v>
      </c>
      <c r="U38" s="154">
        <f t="shared" si="2"/>
        <v>0</v>
      </c>
      <c r="V38" s="127">
        <f t="shared" si="3"/>
        <v>0</v>
      </c>
      <c r="W38" s="83"/>
      <c r="X38" s="83"/>
      <c r="Y38" s="132">
        <f t="shared" si="1"/>
        <v>0</v>
      </c>
      <c r="Z38" s="149">
        <f t="shared" si="4"/>
        <v>0</v>
      </c>
      <c r="AA38" s="150">
        <f t="shared" si="5"/>
        <v>0</v>
      </c>
      <c r="AB38" s="150">
        <f t="shared" si="6"/>
        <v>0</v>
      </c>
      <c r="AC38" s="150">
        <f t="shared" si="7"/>
        <v>0</v>
      </c>
      <c r="AD38" s="133">
        <f t="shared" si="8"/>
        <v>0</v>
      </c>
      <c r="AF38" s="6"/>
      <c r="AG38" s="6"/>
      <c r="AP38" s="11"/>
      <c r="AQ38" s="11"/>
      <c r="AR38" s="11"/>
      <c r="AS38" s="11"/>
      <c r="AT38" s="11"/>
      <c r="AX38" s="26"/>
      <c r="AY38" s="11"/>
      <c r="AZ38" s="11"/>
      <c r="BA38" s="11"/>
    </row>
    <row r="39" spans="1:55" ht="15.75" x14ac:dyDescent="0.25">
      <c r="A39" s="94" t="s">
        <v>62</v>
      </c>
      <c r="B39" s="115"/>
      <c r="C39" s="95"/>
      <c r="D39" s="165"/>
      <c r="E39" s="165"/>
      <c r="F39" s="163"/>
      <c r="G39" s="163"/>
      <c r="H39" s="163"/>
      <c r="I39" s="162"/>
      <c r="J39" s="162"/>
      <c r="K39" s="96" t="s">
        <v>118</v>
      </c>
      <c r="L39" s="106"/>
      <c r="M39" s="107"/>
      <c r="N39" s="107"/>
      <c r="O39" s="140"/>
      <c r="P39" s="145"/>
      <c r="Q39" s="106"/>
      <c r="R39" s="108">
        <v>0</v>
      </c>
      <c r="S39" s="97">
        <v>1</v>
      </c>
      <c r="T39" s="108">
        <f t="shared" si="0"/>
        <v>0</v>
      </c>
      <c r="U39" s="154">
        <f t="shared" si="2"/>
        <v>0</v>
      </c>
      <c r="V39" s="127">
        <f t="shared" si="3"/>
        <v>0</v>
      </c>
      <c r="W39" s="83"/>
      <c r="X39" s="83"/>
      <c r="Y39" s="132">
        <f t="shared" si="1"/>
        <v>0</v>
      </c>
      <c r="Z39" s="149">
        <f t="shared" si="4"/>
        <v>0</v>
      </c>
      <c r="AA39" s="150">
        <f t="shared" si="5"/>
        <v>0</v>
      </c>
      <c r="AB39" s="150">
        <f t="shared" si="6"/>
        <v>0</v>
      </c>
      <c r="AC39" s="150">
        <f t="shared" si="7"/>
        <v>0</v>
      </c>
      <c r="AD39" s="133">
        <f t="shared" si="8"/>
        <v>0</v>
      </c>
      <c r="AF39" s="6"/>
      <c r="AG39" s="6"/>
      <c r="AP39" s="11"/>
      <c r="AQ39" s="11"/>
      <c r="AR39" s="11"/>
      <c r="AS39" s="11"/>
      <c r="AT39" s="11"/>
      <c r="AY39" s="11"/>
      <c r="AZ39" s="11"/>
      <c r="BA39" s="11"/>
    </row>
    <row r="40" spans="1:55" ht="15.75" x14ac:dyDescent="0.25">
      <c r="A40" s="94" t="s">
        <v>63</v>
      </c>
      <c r="B40" s="115"/>
      <c r="C40" s="95"/>
      <c r="D40" s="165"/>
      <c r="E40" s="165"/>
      <c r="F40" s="163"/>
      <c r="G40" s="163"/>
      <c r="H40" s="163"/>
      <c r="I40" s="162"/>
      <c r="J40" s="162"/>
      <c r="K40" s="96" t="s">
        <v>118</v>
      </c>
      <c r="L40" s="106"/>
      <c r="M40" s="107"/>
      <c r="N40" s="107"/>
      <c r="O40" s="140"/>
      <c r="P40" s="145"/>
      <c r="Q40" s="106"/>
      <c r="R40" s="108">
        <v>0</v>
      </c>
      <c r="S40" s="97">
        <v>1</v>
      </c>
      <c r="T40" s="108">
        <f t="shared" si="0"/>
        <v>0</v>
      </c>
      <c r="U40" s="154">
        <f t="shared" si="2"/>
        <v>0</v>
      </c>
      <c r="V40" s="127">
        <f t="shared" si="3"/>
        <v>0</v>
      </c>
      <c r="W40" s="83"/>
      <c r="X40" s="83"/>
      <c r="Y40" s="132">
        <f t="shared" si="1"/>
        <v>0</v>
      </c>
      <c r="Z40" s="149">
        <f t="shared" si="4"/>
        <v>0</v>
      </c>
      <c r="AA40" s="150">
        <f t="shared" si="5"/>
        <v>0</v>
      </c>
      <c r="AB40" s="150">
        <f t="shared" si="6"/>
        <v>0</v>
      </c>
      <c r="AC40" s="150">
        <f t="shared" si="7"/>
        <v>0</v>
      </c>
      <c r="AD40" s="133">
        <f t="shared" si="8"/>
        <v>0</v>
      </c>
      <c r="AF40" s="6"/>
      <c r="AG40" s="6"/>
      <c r="AP40" s="11"/>
      <c r="AQ40" s="11"/>
      <c r="AR40" s="11"/>
      <c r="AS40" s="11"/>
      <c r="AT40" s="11"/>
      <c r="AY40" s="11"/>
      <c r="AZ40" s="11"/>
      <c r="BA40" s="11"/>
      <c r="BC40" s="8"/>
    </row>
    <row r="41" spans="1:55" ht="15.75" x14ac:dyDescent="0.25">
      <c r="A41" s="94" t="s">
        <v>64</v>
      </c>
      <c r="B41" s="115"/>
      <c r="C41" s="95"/>
      <c r="D41" s="165"/>
      <c r="E41" s="165"/>
      <c r="F41" s="163"/>
      <c r="G41" s="163"/>
      <c r="H41" s="163"/>
      <c r="I41" s="162"/>
      <c r="J41" s="162"/>
      <c r="K41" s="96" t="s">
        <v>118</v>
      </c>
      <c r="L41" s="106"/>
      <c r="M41" s="107"/>
      <c r="N41" s="107"/>
      <c r="O41" s="140"/>
      <c r="P41" s="145"/>
      <c r="Q41" s="106"/>
      <c r="R41" s="108">
        <v>0</v>
      </c>
      <c r="S41" s="97">
        <v>1</v>
      </c>
      <c r="T41" s="108">
        <f t="shared" si="0"/>
        <v>0</v>
      </c>
      <c r="U41" s="154">
        <f t="shared" si="2"/>
        <v>0</v>
      </c>
      <c r="V41" s="127">
        <f t="shared" si="3"/>
        <v>0</v>
      </c>
      <c r="W41" s="83"/>
      <c r="X41" s="83"/>
      <c r="Y41" s="132">
        <f t="shared" si="1"/>
        <v>0</v>
      </c>
      <c r="Z41" s="149">
        <f t="shared" si="4"/>
        <v>0</v>
      </c>
      <c r="AA41" s="150">
        <f t="shared" si="5"/>
        <v>0</v>
      </c>
      <c r="AB41" s="150">
        <f t="shared" si="6"/>
        <v>0</v>
      </c>
      <c r="AC41" s="150">
        <f t="shared" si="7"/>
        <v>0</v>
      </c>
      <c r="AD41" s="133">
        <f t="shared" si="8"/>
        <v>0</v>
      </c>
      <c r="AF41" s="6"/>
      <c r="AG41" s="6"/>
      <c r="AP41" s="11"/>
      <c r="AQ41" s="11"/>
      <c r="AR41" s="11"/>
      <c r="AS41" s="11"/>
      <c r="AT41" s="11"/>
      <c r="AY41" s="11"/>
      <c r="AZ41" s="11"/>
      <c r="BA41" s="14"/>
    </row>
    <row r="42" spans="1:55" ht="15.75" x14ac:dyDescent="0.25">
      <c r="A42" s="94" t="s">
        <v>65</v>
      </c>
      <c r="B42" s="115"/>
      <c r="C42" s="95"/>
      <c r="D42" s="165"/>
      <c r="E42" s="165"/>
      <c r="F42" s="163"/>
      <c r="G42" s="163"/>
      <c r="H42" s="163"/>
      <c r="I42" s="162"/>
      <c r="J42" s="162"/>
      <c r="K42" s="96" t="s">
        <v>118</v>
      </c>
      <c r="L42" s="106"/>
      <c r="M42" s="107"/>
      <c r="N42" s="107"/>
      <c r="O42" s="140"/>
      <c r="P42" s="145"/>
      <c r="Q42" s="106"/>
      <c r="R42" s="108">
        <v>0</v>
      </c>
      <c r="S42" s="97">
        <v>1</v>
      </c>
      <c r="T42" s="108">
        <f t="shared" si="0"/>
        <v>0</v>
      </c>
      <c r="U42" s="154">
        <f t="shared" si="2"/>
        <v>0</v>
      </c>
      <c r="V42" s="127">
        <f t="shared" si="3"/>
        <v>0</v>
      </c>
      <c r="W42" s="83"/>
      <c r="X42" s="83"/>
      <c r="Y42" s="132">
        <f t="shared" si="1"/>
        <v>0</v>
      </c>
      <c r="Z42" s="149">
        <f t="shared" si="4"/>
        <v>0</v>
      </c>
      <c r="AA42" s="150">
        <f t="shared" si="5"/>
        <v>0</v>
      </c>
      <c r="AB42" s="150">
        <f t="shared" si="6"/>
        <v>0</v>
      </c>
      <c r="AC42" s="150">
        <f t="shared" si="7"/>
        <v>0</v>
      </c>
      <c r="AD42" s="133">
        <f t="shared" si="8"/>
        <v>0</v>
      </c>
      <c r="AF42" s="6"/>
      <c r="AG42" s="6"/>
      <c r="AP42" s="11"/>
      <c r="AQ42" s="11"/>
      <c r="AR42" s="11"/>
      <c r="AS42" s="11"/>
      <c r="AT42" s="11"/>
      <c r="AY42" s="11"/>
      <c r="AZ42" s="11"/>
      <c r="BA42" s="14"/>
    </row>
    <row r="43" spans="1:55" s="8" customFormat="1" ht="15.75" x14ac:dyDescent="0.25">
      <c r="A43" s="94" t="s">
        <v>66</v>
      </c>
      <c r="B43" s="115"/>
      <c r="C43" s="95"/>
      <c r="D43" s="165"/>
      <c r="E43" s="165"/>
      <c r="F43" s="163"/>
      <c r="G43" s="163"/>
      <c r="H43" s="163"/>
      <c r="I43" s="162"/>
      <c r="J43" s="162"/>
      <c r="K43" s="96" t="s">
        <v>118</v>
      </c>
      <c r="L43" s="106"/>
      <c r="M43" s="107"/>
      <c r="N43" s="107"/>
      <c r="O43" s="140"/>
      <c r="P43" s="145"/>
      <c r="Q43" s="106"/>
      <c r="R43" s="108">
        <v>0</v>
      </c>
      <c r="S43" s="97">
        <v>1</v>
      </c>
      <c r="T43" s="108">
        <f t="shared" si="0"/>
        <v>0</v>
      </c>
      <c r="U43" s="154">
        <f t="shared" si="2"/>
        <v>0</v>
      </c>
      <c r="V43" s="127">
        <f t="shared" si="3"/>
        <v>0</v>
      </c>
      <c r="W43" s="83"/>
      <c r="X43" s="83"/>
      <c r="Y43" s="132">
        <f t="shared" si="1"/>
        <v>0</v>
      </c>
      <c r="Z43" s="149">
        <f t="shared" si="4"/>
        <v>0</v>
      </c>
      <c r="AA43" s="150">
        <f t="shared" si="5"/>
        <v>0</v>
      </c>
      <c r="AB43" s="150">
        <f t="shared" si="6"/>
        <v>0</v>
      </c>
      <c r="AC43" s="150">
        <f t="shared" si="7"/>
        <v>0</v>
      </c>
      <c r="AD43" s="133">
        <f t="shared" si="8"/>
        <v>0</v>
      </c>
      <c r="AE43" s="16"/>
      <c r="AF43" s="6"/>
      <c r="AG43" s="6"/>
      <c r="AH43" s="7"/>
      <c r="AI43" s="7"/>
      <c r="AJ43" s="7"/>
      <c r="AK43" s="7"/>
      <c r="AL43" s="7"/>
      <c r="AM43" s="7"/>
      <c r="AN43" s="7"/>
      <c r="AO43" s="7"/>
      <c r="AP43" s="11"/>
      <c r="AQ43" s="11"/>
      <c r="AR43" s="11"/>
      <c r="AS43" s="11"/>
      <c r="AT43" s="11"/>
      <c r="AU43" s="7"/>
      <c r="AV43" s="7"/>
      <c r="AW43" s="7"/>
      <c r="AY43" s="11"/>
      <c r="AZ43" s="11"/>
      <c r="BA43" s="14"/>
      <c r="BB43" s="7"/>
      <c r="BC43" s="7"/>
    </row>
    <row r="44" spans="1:55" ht="15.75" x14ac:dyDescent="0.25">
      <c r="A44" s="94" t="s">
        <v>67</v>
      </c>
      <c r="B44" s="115"/>
      <c r="C44" s="95"/>
      <c r="D44" s="165"/>
      <c r="E44" s="165"/>
      <c r="F44" s="163"/>
      <c r="G44" s="163"/>
      <c r="H44" s="163"/>
      <c r="I44" s="162"/>
      <c r="J44" s="162"/>
      <c r="K44" s="96" t="s">
        <v>118</v>
      </c>
      <c r="L44" s="106"/>
      <c r="M44" s="107"/>
      <c r="N44" s="107"/>
      <c r="O44" s="140"/>
      <c r="P44" s="145"/>
      <c r="Q44" s="106"/>
      <c r="R44" s="108">
        <v>0</v>
      </c>
      <c r="S44" s="97">
        <v>1</v>
      </c>
      <c r="T44" s="108">
        <f t="shared" si="0"/>
        <v>0</v>
      </c>
      <c r="U44" s="154">
        <f t="shared" si="2"/>
        <v>0</v>
      </c>
      <c r="V44" s="127">
        <f t="shared" si="3"/>
        <v>0</v>
      </c>
      <c r="W44" s="83"/>
      <c r="X44" s="83"/>
      <c r="Y44" s="132">
        <f t="shared" si="1"/>
        <v>0</v>
      </c>
      <c r="Z44" s="149">
        <f t="shared" si="4"/>
        <v>0</v>
      </c>
      <c r="AA44" s="150">
        <f t="shared" si="5"/>
        <v>0</v>
      </c>
      <c r="AB44" s="150">
        <f t="shared" si="6"/>
        <v>0</v>
      </c>
      <c r="AC44" s="150">
        <f t="shared" si="7"/>
        <v>0</v>
      </c>
      <c r="AD44" s="133">
        <f t="shared" si="8"/>
        <v>0</v>
      </c>
      <c r="AF44" s="6"/>
      <c r="AG44" s="6"/>
      <c r="AP44" s="11"/>
      <c r="AQ44" s="11"/>
      <c r="AR44" s="11"/>
      <c r="AS44" s="11"/>
      <c r="AT44" s="11"/>
      <c r="AX44" s="26"/>
      <c r="AY44" s="11"/>
      <c r="AZ44" s="11"/>
      <c r="BA44" s="11"/>
    </row>
    <row r="45" spans="1:55" ht="15.75" x14ac:dyDescent="0.25">
      <c r="A45" s="94" t="s">
        <v>68</v>
      </c>
      <c r="B45" s="115"/>
      <c r="C45" s="95"/>
      <c r="D45" s="165"/>
      <c r="E45" s="165"/>
      <c r="F45" s="163"/>
      <c r="G45" s="163"/>
      <c r="H45" s="163"/>
      <c r="I45" s="162"/>
      <c r="J45" s="162"/>
      <c r="K45" s="96" t="s">
        <v>118</v>
      </c>
      <c r="L45" s="106"/>
      <c r="M45" s="107"/>
      <c r="N45" s="107"/>
      <c r="O45" s="140"/>
      <c r="P45" s="145"/>
      <c r="Q45" s="106"/>
      <c r="R45" s="108">
        <v>0</v>
      </c>
      <c r="S45" s="97">
        <v>1</v>
      </c>
      <c r="T45" s="108">
        <f t="shared" si="0"/>
        <v>0</v>
      </c>
      <c r="U45" s="154">
        <f t="shared" si="2"/>
        <v>0</v>
      </c>
      <c r="V45" s="127">
        <f t="shared" si="3"/>
        <v>0</v>
      </c>
      <c r="W45" s="83"/>
      <c r="X45" s="83"/>
      <c r="Y45" s="132">
        <f t="shared" si="1"/>
        <v>0</v>
      </c>
      <c r="Z45" s="149">
        <f t="shared" si="4"/>
        <v>0</v>
      </c>
      <c r="AA45" s="150">
        <f t="shared" si="5"/>
        <v>0</v>
      </c>
      <c r="AB45" s="150">
        <f t="shared" si="6"/>
        <v>0</v>
      </c>
      <c r="AC45" s="150">
        <f t="shared" si="7"/>
        <v>0</v>
      </c>
      <c r="AD45" s="133">
        <f t="shared" si="8"/>
        <v>0</v>
      </c>
      <c r="AF45" s="6"/>
      <c r="AG45" s="6"/>
      <c r="AP45" s="11"/>
      <c r="AQ45" s="11"/>
      <c r="AR45" s="11"/>
      <c r="AS45" s="11"/>
      <c r="AT45" s="11"/>
      <c r="AX45" s="26"/>
      <c r="AY45" s="11"/>
      <c r="AZ45" s="11"/>
      <c r="BA45" s="11"/>
    </row>
    <row r="46" spans="1:55" ht="15.75" x14ac:dyDescent="0.25">
      <c r="A46" s="94" t="s">
        <v>69</v>
      </c>
      <c r="B46" s="115"/>
      <c r="C46" s="95"/>
      <c r="D46" s="165"/>
      <c r="E46" s="165"/>
      <c r="F46" s="163"/>
      <c r="G46" s="163"/>
      <c r="H46" s="163"/>
      <c r="I46" s="162"/>
      <c r="J46" s="162"/>
      <c r="K46" s="96" t="s">
        <v>118</v>
      </c>
      <c r="L46" s="106"/>
      <c r="M46" s="107"/>
      <c r="N46" s="107"/>
      <c r="O46" s="140"/>
      <c r="P46" s="145"/>
      <c r="Q46" s="106"/>
      <c r="R46" s="108">
        <v>0</v>
      </c>
      <c r="S46" s="97">
        <v>1</v>
      </c>
      <c r="T46" s="108">
        <f t="shared" ref="T46:T63" si="9">(R46*S46)</f>
        <v>0</v>
      </c>
      <c r="U46" s="154">
        <f t="shared" si="2"/>
        <v>0</v>
      </c>
      <c r="V46" s="127">
        <f t="shared" si="3"/>
        <v>0</v>
      </c>
      <c r="W46" s="83"/>
      <c r="X46" s="83"/>
      <c r="Y46" s="132">
        <f t="shared" ref="Y46:Y63" si="10">L46+P46+T46+Q46</f>
        <v>0</v>
      </c>
      <c r="Z46" s="149">
        <f t="shared" si="4"/>
        <v>0</v>
      </c>
      <c r="AA46" s="150">
        <f t="shared" si="5"/>
        <v>0</v>
      </c>
      <c r="AB46" s="150">
        <f t="shared" si="6"/>
        <v>0</v>
      </c>
      <c r="AC46" s="150">
        <f t="shared" si="7"/>
        <v>0</v>
      </c>
      <c r="AD46" s="133">
        <f t="shared" si="8"/>
        <v>0</v>
      </c>
      <c r="AF46" s="6"/>
      <c r="AG46" s="6"/>
      <c r="AP46" s="11"/>
      <c r="AQ46" s="11"/>
      <c r="AR46" s="11"/>
      <c r="AS46" s="11"/>
      <c r="AT46" s="11"/>
      <c r="AX46" s="26"/>
      <c r="AY46" s="11"/>
      <c r="AZ46" s="11"/>
      <c r="BA46" s="11"/>
    </row>
    <row r="47" spans="1:55" ht="15.75" x14ac:dyDescent="0.25">
      <c r="A47" s="94" t="s">
        <v>70</v>
      </c>
      <c r="B47" s="115"/>
      <c r="C47" s="95"/>
      <c r="D47" s="165"/>
      <c r="E47" s="165"/>
      <c r="F47" s="163"/>
      <c r="G47" s="163"/>
      <c r="H47" s="163"/>
      <c r="I47" s="162"/>
      <c r="J47" s="162"/>
      <c r="K47" s="96" t="s">
        <v>118</v>
      </c>
      <c r="L47" s="106"/>
      <c r="M47" s="107"/>
      <c r="N47" s="107"/>
      <c r="O47" s="140"/>
      <c r="P47" s="145"/>
      <c r="Q47" s="106"/>
      <c r="R47" s="108">
        <v>0</v>
      </c>
      <c r="S47" s="97">
        <v>1</v>
      </c>
      <c r="T47" s="108">
        <f t="shared" si="9"/>
        <v>0</v>
      </c>
      <c r="U47" s="154">
        <f t="shared" si="2"/>
        <v>0</v>
      </c>
      <c r="V47" s="127">
        <f t="shared" si="3"/>
        <v>0</v>
      </c>
      <c r="W47" s="83"/>
      <c r="X47" s="83"/>
      <c r="Y47" s="132">
        <f t="shared" si="10"/>
        <v>0</v>
      </c>
      <c r="Z47" s="149">
        <f t="shared" si="4"/>
        <v>0</v>
      </c>
      <c r="AA47" s="150">
        <f t="shared" si="5"/>
        <v>0</v>
      </c>
      <c r="AB47" s="150">
        <f t="shared" si="6"/>
        <v>0</v>
      </c>
      <c r="AC47" s="150">
        <f t="shared" si="7"/>
        <v>0</v>
      </c>
      <c r="AD47" s="133">
        <f t="shared" si="8"/>
        <v>0</v>
      </c>
      <c r="AF47" s="6"/>
      <c r="AG47" s="6"/>
      <c r="AP47" s="11"/>
      <c r="AQ47" s="11"/>
      <c r="AR47" s="11"/>
      <c r="AS47" s="11"/>
      <c r="AT47" s="11"/>
    </row>
    <row r="48" spans="1:55" ht="15.75" x14ac:dyDescent="0.25">
      <c r="A48" s="94" t="s">
        <v>71</v>
      </c>
      <c r="B48" s="115"/>
      <c r="C48" s="95"/>
      <c r="D48" s="165"/>
      <c r="E48" s="165"/>
      <c r="F48" s="163"/>
      <c r="G48" s="163"/>
      <c r="H48" s="163"/>
      <c r="I48" s="162"/>
      <c r="J48" s="162"/>
      <c r="K48" s="96" t="s">
        <v>118</v>
      </c>
      <c r="L48" s="106"/>
      <c r="M48" s="107"/>
      <c r="N48" s="107"/>
      <c r="O48" s="140"/>
      <c r="P48" s="145"/>
      <c r="Q48" s="106"/>
      <c r="R48" s="108">
        <v>0</v>
      </c>
      <c r="S48" s="97">
        <v>1</v>
      </c>
      <c r="T48" s="108">
        <f t="shared" si="9"/>
        <v>0</v>
      </c>
      <c r="U48" s="154">
        <f t="shared" si="2"/>
        <v>0</v>
      </c>
      <c r="V48" s="127">
        <f t="shared" si="3"/>
        <v>0</v>
      </c>
      <c r="W48" s="83"/>
      <c r="X48" s="83"/>
      <c r="Y48" s="132">
        <f t="shared" si="10"/>
        <v>0</v>
      </c>
      <c r="Z48" s="149">
        <f t="shared" si="4"/>
        <v>0</v>
      </c>
      <c r="AA48" s="150">
        <f t="shared" si="5"/>
        <v>0</v>
      </c>
      <c r="AB48" s="150">
        <f t="shared" si="6"/>
        <v>0</v>
      </c>
      <c r="AC48" s="150">
        <f t="shared" si="7"/>
        <v>0</v>
      </c>
      <c r="AD48" s="133">
        <f t="shared" si="8"/>
        <v>0</v>
      </c>
      <c r="AF48" s="6"/>
      <c r="AG48" s="6"/>
      <c r="AP48" s="11"/>
      <c r="AQ48" s="11"/>
      <c r="AR48" s="11"/>
      <c r="AS48" s="11"/>
      <c r="AT48" s="11"/>
    </row>
    <row r="49" spans="1:55" ht="15.75" x14ac:dyDescent="0.25">
      <c r="A49" s="94" t="s">
        <v>72</v>
      </c>
      <c r="B49" s="115"/>
      <c r="C49" s="95"/>
      <c r="D49" s="165"/>
      <c r="E49" s="165"/>
      <c r="F49" s="163"/>
      <c r="G49" s="163"/>
      <c r="H49" s="163"/>
      <c r="I49" s="162"/>
      <c r="J49" s="162"/>
      <c r="K49" s="96" t="s">
        <v>118</v>
      </c>
      <c r="L49" s="106"/>
      <c r="M49" s="107"/>
      <c r="N49" s="107"/>
      <c r="O49" s="140"/>
      <c r="P49" s="145"/>
      <c r="Q49" s="106"/>
      <c r="R49" s="108">
        <v>0</v>
      </c>
      <c r="S49" s="97">
        <v>1</v>
      </c>
      <c r="T49" s="108">
        <f t="shared" si="9"/>
        <v>0</v>
      </c>
      <c r="U49" s="154">
        <f t="shared" si="2"/>
        <v>0</v>
      </c>
      <c r="V49" s="127">
        <f t="shared" si="3"/>
        <v>0</v>
      </c>
      <c r="W49" s="83"/>
      <c r="X49" s="83"/>
      <c r="Y49" s="132">
        <f t="shared" si="10"/>
        <v>0</v>
      </c>
      <c r="Z49" s="149">
        <f t="shared" si="4"/>
        <v>0</v>
      </c>
      <c r="AA49" s="150">
        <f t="shared" si="5"/>
        <v>0</v>
      </c>
      <c r="AB49" s="150">
        <f t="shared" si="6"/>
        <v>0</v>
      </c>
      <c r="AC49" s="150">
        <f t="shared" si="7"/>
        <v>0</v>
      </c>
      <c r="AD49" s="133">
        <f t="shared" si="8"/>
        <v>0</v>
      </c>
      <c r="AF49" s="6"/>
      <c r="AG49" s="6"/>
      <c r="AP49" s="11"/>
      <c r="AQ49" s="11"/>
      <c r="AR49" s="11"/>
      <c r="AS49" s="11"/>
      <c r="AT49" s="11"/>
      <c r="BC49" s="1"/>
    </row>
    <row r="50" spans="1:55" ht="15.75" x14ac:dyDescent="0.25">
      <c r="A50" s="94" t="s">
        <v>73</v>
      </c>
      <c r="B50" s="115"/>
      <c r="C50" s="95"/>
      <c r="D50" s="165"/>
      <c r="E50" s="165"/>
      <c r="F50" s="163"/>
      <c r="G50" s="163"/>
      <c r="H50" s="163"/>
      <c r="I50" s="162"/>
      <c r="J50" s="162"/>
      <c r="K50" s="96" t="s">
        <v>118</v>
      </c>
      <c r="L50" s="106"/>
      <c r="M50" s="107"/>
      <c r="N50" s="107"/>
      <c r="O50" s="140"/>
      <c r="P50" s="145"/>
      <c r="Q50" s="106"/>
      <c r="R50" s="108">
        <v>0</v>
      </c>
      <c r="S50" s="97">
        <v>1</v>
      </c>
      <c r="T50" s="108">
        <f t="shared" si="9"/>
        <v>0</v>
      </c>
      <c r="U50" s="154">
        <f t="shared" si="2"/>
        <v>0</v>
      </c>
      <c r="V50" s="127">
        <f t="shared" si="3"/>
        <v>0</v>
      </c>
      <c r="W50" s="83"/>
      <c r="X50" s="83"/>
      <c r="Y50" s="132">
        <f t="shared" si="10"/>
        <v>0</v>
      </c>
      <c r="Z50" s="149">
        <f t="shared" si="4"/>
        <v>0</v>
      </c>
      <c r="AA50" s="150">
        <f t="shared" si="5"/>
        <v>0</v>
      </c>
      <c r="AB50" s="150">
        <f t="shared" si="6"/>
        <v>0</v>
      </c>
      <c r="AC50" s="150">
        <f t="shared" si="7"/>
        <v>0</v>
      </c>
      <c r="AD50" s="133">
        <f t="shared" si="8"/>
        <v>0</v>
      </c>
      <c r="AF50" s="6"/>
      <c r="AG50" s="6"/>
      <c r="AP50" s="11"/>
      <c r="AQ50" s="11"/>
      <c r="AR50" s="11"/>
      <c r="AS50" s="11"/>
      <c r="AT50" s="11"/>
      <c r="AX50" s="26"/>
      <c r="AY50" s="11"/>
      <c r="AZ50" s="11"/>
      <c r="BA50" s="11"/>
    </row>
    <row r="51" spans="1:55" ht="15.75" x14ac:dyDescent="0.25">
      <c r="A51" s="94" t="s">
        <v>74</v>
      </c>
      <c r="B51" s="115"/>
      <c r="C51" s="95"/>
      <c r="D51" s="165"/>
      <c r="E51" s="165"/>
      <c r="F51" s="163"/>
      <c r="G51" s="163"/>
      <c r="H51" s="163"/>
      <c r="I51" s="162"/>
      <c r="J51" s="162"/>
      <c r="K51" s="96" t="s">
        <v>118</v>
      </c>
      <c r="L51" s="106"/>
      <c r="M51" s="107"/>
      <c r="N51" s="107"/>
      <c r="O51" s="140"/>
      <c r="P51" s="145"/>
      <c r="Q51" s="106"/>
      <c r="R51" s="108">
        <v>0</v>
      </c>
      <c r="S51" s="97">
        <v>1</v>
      </c>
      <c r="T51" s="108">
        <f t="shared" si="9"/>
        <v>0</v>
      </c>
      <c r="U51" s="154">
        <f t="shared" si="2"/>
        <v>0</v>
      </c>
      <c r="V51" s="127">
        <f t="shared" si="3"/>
        <v>0</v>
      </c>
      <c r="W51" s="83"/>
      <c r="X51" s="83"/>
      <c r="Y51" s="132">
        <f t="shared" si="10"/>
        <v>0</v>
      </c>
      <c r="Z51" s="149">
        <f t="shared" si="4"/>
        <v>0</v>
      </c>
      <c r="AA51" s="150">
        <f t="shared" si="5"/>
        <v>0</v>
      </c>
      <c r="AB51" s="150">
        <f t="shared" si="6"/>
        <v>0</v>
      </c>
      <c r="AC51" s="150">
        <f t="shared" si="7"/>
        <v>0</v>
      </c>
      <c r="AD51" s="133">
        <f t="shared" si="8"/>
        <v>0</v>
      </c>
      <c r="AF51" s="6"/>
      <c r="AG51" s="6"/>
      <c r="AP51" s="11"/>
      <c r="AQ51" s="11"/>
      <c r="AR51" s="11"/>
      <c r="AS51" s="11"/>
      <c r="AT51" s="11"/>
      <c r="AY51" s="11"/>
      <c r="AZ51" s="11"/>
      <c r="BA51" s="11"/>
    </row>
    <row r="52" spans="1:55" ht="15.75" x14ac:dyDescent="0.25">
      <c r="A52" s="94" t="s">
        <v>75</v>
      </c>
      <c r="B52" s="115"/>
      <c r="C52" s="95"/>
      <c r="D52" s="165"/>
      <c r="E52" s="165"/>
      <c r="F52" s="163"/>
      <c r="G52" s="163"/>
      <c r="H52" s="163"/>
      <c r="I52" s="162"/>
      <c r="J52" s="162"/>
      <c r="K52" s="96" t="s">
        <v>118</v>
      </c>
      <c r="L52" s="106"/>
      <c r="M52" s="107"/>
      <c r="N52" s="107"/>
      <c r="O52" s="140"/>
      <c r="P52" s="145"/>
      <c r="Q52" s="106"/>
      <c r="R52" s="108">
        <v>0</v>
      </c>
      <c r="S52" s="97">
        <v>1</v>
      </c>
      <c r="T52" s="108">
        <f t="shared" si="9"/>
        <v>0</v>
      </c>
      <c r="U52" s="154">
        <f t="shared" si="2"/>
        <v>0</v>
      </c>
      <c r="V52" s="127">
        <f t="shared" si="3"/>
        <v>0</v>
      </c>
      <c r="W52" s="83"/>
      <c r="X52" s="83"/>
      <c r="Y52" s="132">
        <f t="shared" si="10"/>
        <v>0</v>
      </c>
      <c r="Z52" s="149">
        <f t="shared" si="4"/>
        <v>0</v>
      </c>
      <c r="AA52" s="150">
        <f t="shared" si="5"/>
        <v>0</v>
      </c>
      <c r="AB52" s="150">
        <f t="shared" si="6"/>
        <v>0</v>
      </c>
      <c r="AC52" s="150">
        <f t="shared" si="7"/>
        <v>0</v>
      </c>
      <c r="AD52" s="133">
        <f t="shared" si="8"/>
        <v>0</v>
      </c>
      <c r="AF52" s="6"/>
      <c r="AG52" s="6"/>
      <c r="AP52" s="11"/>
      <c r="AQ52" s="11"/>
      <c r="AR52" s="11"/>
      <c r="AS52" s="11"/>
      <c r="AT52" s="11"/>
      <c r="AY52" s="11"/>
      <c r="AZ52" s="11"/>
      <c r="BA52" s="11"/>
      <c r="BC52" s="8"/>
    </row>
    <row r="53" spans="1:55" ht="15.75" x14ac:dyDescent="0.25">
      <c r="A53" s="94" t="s">
        <v>76</v>
      </c>
      <c r="B53" s="115"/>
      <c r="C53" s="95"/>
      <c r="D53" s="165"/>
      <c r="E53" s="165"/>
      <c r="F53" s="163"/>
      <c r="G53" s="163"/>
      <c r="H53" s="163"/>
      <c r="I53" s="162"/>
      <c r="J53" s="162"/>
      <c r="K53" s="96" t="s">
        <v>118</v>
      </c>
      <c r="L53" s="106"/>
      <c r="M53" s="107"/>
      <c r="N53" s="107"/>
      <c r="O53" s="140"/>
      <c r="P53" s="145"/>
      <c r="Q53" s="106"/>
      <c r="R53" s="108">
        <v>0</v>
      </c>
      <c r="S53" s="97">
        <v>1</v>
      </c>
      <c r="T53" s="108">
        <f t="shared" si="9"/>
        <v>0</v>
      </c>
      <c r="U53" s="154">
        <f t="shared" si="2"/>
        <v>0</v>
      </c>
      <c r="V53" s="127">
        <f t="shared" si="3"/>
        <v>0</v>
      </c>
      <c r="W53" s="83"/>
      <c r="X53" s="83"/>
      <c r="Y53" s="132">
        <f t="shared" si="10"/>
        <v>0</v>
      </c>
      <c r="Z53" s="149">
        <f t="shared" si="4"/>
        <v>0</v>
      </c>
      <c r="AA53" s="150">
        <f t="shared" si="5"/>
        <v>0</v>
      </c>
      <c r="AB53" s="150">
        <f t="shared" si="6"/>
        <v>0</v>
      </c>
      <c r="AC53" s="150">
        <f t="shared" si="7"/>
        <v>0</v>
      </c>
      <c r="AD53" s="133">
        <f t="shared" si="8"/>
        <v>0</v>
      </c>
      <c r="AF53" s="6"/>
      <c r="AG53" s="6"/>
      <c r="AP53" s="11"/>
      <c r="AQ53" s="11"/>
      <c r="AR53" s="11"/>
      <c r="AS53" s="11"/>
      <c r="AT53" s="11"/>
      <c r="AY53" s="11"/>
      <c r="AZ53" s="11"/>
      <c r="BA53" s="14"/>
    </row>
    <row r="54" spans="1:55" ht="15.75" x14ac:dyDescent="0.25">
      <c r="A54" s="94" t="s">
        <v>77</v>
      </c>
      <c r="B54" s="115"/>
      <c r="C54" s="95"/>
      <c r="D54" s="165"/>
      <c r="E54" s="165"/>
      <c r="F54" s="163"/>
      <c r="G54" s="163"/>
      <c r="H54" s="163"/>
      <c r="I54" s="162"/>
      <c r="J54" s="162"/>
      <c r="K54" s="96" t="s">
        <v>118</v>
      </c>
      <c r="L54" s="106"/>
      <c r="M54" s="107"/>
      <c r="N54" s="107"/>
      <c r="O54" s="140"/>
      <c r="P54" s="145"/>
      <c r="Q54" s="106"/>
      <c r="R54" s="108">
        <v>0</v>
      </c>
      <c r="S54" s="97">
        <v>1</v>
      </c>
      <c r="T54" s="108">
        <f t="shared" si="9"/>
        <v>0</v>
      </c>
      <c r="U54" s="154">
        <f t="shared" si="2"/>
        <v>0</v>
      </c>
      <c r="V54" s="127">
        <f t="shared" si="3"/>
        <v>0</v>
      </c>
      <c r="W54" s="83"/>
      <c r="X54" s="83"/>
      <c r="Y54" s="132">
        <f t="shared" si="10"/>
        <v>0</v>
      </c>
      <c r="Z54" s="149">
        <f t="shared" si="4"/>
        <v>0</v>
      </c>
      <c r="AA54" s="150">
        <f t="shared" si="5"/>
        <v>0</v>
      </c>
      <c r="AB54" s="150">
        <f t="shared" si="6"/>
        <v>0</v>
      </c>
      <c r="AC54" s="150">
        <f t="shared" si="7"/>
        <v>0</v>
      </c>
      <c r="AD54" s="133">
        <f t="shared" si="8"/>
        <v>0</v>
      </c>
      <c r="AF54" s="6"/>
      <c r="AG54" s="6"/>
      <c r="AP54" s="11"/>
      <c r="AQ54" s="11"/>
      <c r="AR54" s="11"/>
      <c r="AS54" s="11"/>
      <c r="AT54" s="11"/>
      <c r="AY54" s="11"/>
      <c r="AZ54" s="11"/>
      <c r="BA54" s="14"/>
    </row>
    <row r="55" spans="1:55" s="8" customFormat="1" ht="15.75" x14ac:dyDescent="0.25">
      <c r="A55" s="94" t="s">
        <v>78</v>
      </c>
      <c r="B55" s="115"/>
      <c r="C55" s="95"/>
      <c r="D55" s="165"/>
      <c r="E55" s="165"/>
      <c r="F55" s="163"/>
      <c r="G55" s="163"/>
      <c r="H55" s="163"/>
      <c r="I55" s="162"/>
      <c r="J55" s="162"/>
      <c r="K55" s="96" t="s">
        <v>118</v>
      </c>
      <c r="L55" s="106"/>
      <c r="M55" s="107"/>
      <c r="N55" s="107"/>
      <c r="O55" s="140"/>
      <c r="P55" s="145"/>
      <c r="Q55" s="106"/>
      <c r="R55" s="108">
        <v>0</v>
      </c>
      <c r="S55" s="97">
        <v>1</v>
      </c>
      <c r="T55" s="108">
        <f t="shared" si="9"/>
        <v>0</v>
      </c>
      <c r="U55" s="154">
        <f t="shared" si="2"/>
        <v>0</v>
      </c>
      <c r="V55" s="127">
        <f t="shared" si="3"/>
        <v>0</v>
      </c>
      <c r="W55" s="83"/>
      <c r="X55" s="83"/>
      <c r="Y55" s="132">
        <f t="shared" si="10"/>
        <v>0</v>
      </c>
      <c r="Z55" s="149">
        <f t="shared" si="4"/>
        <v>0</v>
      </c>
      <c r="AA55" s="150">
        <f t="shared" si="5"/>
        <v>0</v>
      </c>
      <c r="AB55" s="150">
        <f t="shared" si="6"/>
        <v>0</v>
      </c>
      <c r="AC55" s="150">
        <f t="shared" si="7"/>
        <v>0</v>
      </c>
      <c r="AD55" s="133">
        <f t="shared" si="8"/>
        <v>0</v>
      </c>
      <c r="AE55" s="16"/>
      <c r="AF55" s="6"/>
      <c r="AG55" s="6"/>
      <c r="AH55" s="7"/>
      <c r="AI55" s="7"/>
      <c r="AJ55" s="7"/>
      <c r="AK55" s="7"/>
      <c r="AL55" s="7"/>
      <c r="AM55" s="7"/>
      <c r="AN55" s="7"/>
      <c r="AO55" s="7"/>
      <c r="AP55" s="11"/>
      <c r="AQ55" s="11"/>
      <c r="AR55" s="11"/>
      <c r="AS55" s="11"/>
      <c r="AT55" s="11"/>
      <c r="AU55" s="7"/>
      <c r="AV55" s="7"/>
      <c r="AW55" s="7"/>
      <c r="AY55" s="11"/>
      <c r="AZ55" s="11"/>
      <c r="BA55" s="14"/>
      <c r="BB55" s="7"/>
      <c r="BC55" s="7"/>
    </row>
    <row r="56" spans="1:55" ht="15.75" x14ac:dyDescent="0.25">
      <c r="A56" s="94" t="s">
        <v>79</v>
      </c>
      <c r="B56" s="115"/>
      <c r="C56" s="95"/>
      <c r="D56" s="165"/>
      <c r="E56" s="165"/>
      <c r="F56" s="163"/>
      <c r="G56" s="163"/>
      <c r="H56" s="163"/>
      <c r="I56" s="162"/>
      <c r="J56" s="162"/>
      <c r="K56" s="96" t="s">
        <v>118</v>
      </c>
      <c r="L56" s="106"/>
      <c r="M56" s="107"/>
      <c r="N56" s="107"/>
      <c r="O56" s="140"/>
      <c r="P56" s="145"/>
      <c r="Q56" s="106"/>
      <c r="R56" s="108">
        <v>0</v>
      </c>
      <c r="S56" s="97">
        <v>1</v>
      </c>
      <c r="T56" s="108">
        <f t="shared" si="9"/>
        <v>0</v>
      </c>
      <c r="U56" s="154">
        <f t="shared" si="2"/>
        <v>0</v>
      </c>
      <c r="V56" s="127">
        <f t="shared" si="3"/>
        <v>0</v>
      </c>
      <c r="W56" s="83"/>
      <c r="X56" s="83"/>
      <c r="Y56" s="132">
        <f t="shared" si="10"/>
        <v>0</v>
      </c>
      <c r="Z56" s="149">
        <f t="shared" si="4"/>
        <v>0</v>
      </c>
      <c r="AA56" s="150">
        <f t="shared" si="5"/>
        <v>0</v>
      </c>
      <c r="AB56" s="150">
        <f t="shared" si="6"/>
        <v>0</v>
      </c>
      <c r="AC56" s="150">
        <f t="shared" si="7"/>
        <v>0</v>
      </c>
      <c r="AD56" s="133">
        <f t="shared" si="8"/>
        <v>0</v>
      </c>
      <c r="AF56" s="6"/>
      <c r="AG56" s="6"/>
      <c r="AP56" s="11"/>
      <c r="AQ56" s="11"/>
      <c r="AR56" s="11"/>
      <c r="AS56" s="11"/>
      <c r="AT56" s="11"/>
      <c r="AX56" s="26"/>
      <c r="AY56" s="11"/>
      <c r="AZ56" s="11"/>
      <c r="BA56" s="11"/>
    </row>
    <row r="57" spans="1:55" ht="15.75" x14ac:dyDescent="0.25">
      <c r="A57" s="94" t="s">
        <v>80</v>
      </c>
      <c r="B57" s="115"/>
      <c r="C57" s="95"/>
      <c r="D57" s="165"/>
      <c r="E57" s="165"/>
      <c r="F57" s="163"/>
      <c r="G57" s="163"/>
      <c r="H57" s="163"/>
      <c r="I57" s="162"/>
      <c r="J57" s="162"/>
      <c r="K57" s="96" t="s">
        <v>118</v>
      </c>
      <c r="L57" s="106"/>
      <c r="M57" s="107"/>
      <c r="N57" s="107"/>
      <c r="O57" s="140"/>
      <c r="P57" s="145"/>
      <c r="Q57" s="106"/>
      <c r="R57" s="108">
        <v>0</v>
      </c>
      <c r="S57" s="97">
        <v>1</v>
      </c>
      <c r="T57" s="108">
        <f t="shared" si="9"/>
        <v>0</v>
      </c>
      <c r="U57" s="154">
        <f t="shared" si="2"/>
        <v>0</v>
      </c>
      <c r="V57" s="127">
        <f t="shared" si="3"/>
        <v>0</v>
      </c>
      <c r="W57" s="83"/>
      <c r="X57" s="83"/>
      <c r="Y57" s="132">
        <f t="shared" si="10"/>
        <v>0</v>
      </c>
      <c r="Z57" s="149">
        <f t="shared" si="4"/>
        <v>0</v>
      </c>
      <c r="AA57" s="150">
        <f t="shared" si="5"/>
        <v>0</v>
      </c>
      <c r="AB57" s="150">
        <f t="shared" si="6"/>
        <v>0</v>
      </c>
      <c r="AC57" s="150">
        <f t="shared" si="7"/>
        <v>0</v>
      </c>
      <c r="AD57" s="133">
        <f t="shared" si="8"/>
        <v>0</v>
      </c>
      <c r="AF57" s="6"/>
      <c r="AG57" s="6"/>
      <c r="AP57" s="11"/>
      <c r="AQ57" s="11"/>
      <c r="AR57" s="11"/>
      <c r="AS57" s="11"/>
      <c r="AT57" s="11"/>
      <c r="AX57" s="26"/>
      <c r="AY57" s="11"/>
      <c r="AZ57" s="11"/>
      <c r="BA57" s="11"/>
    </row>
    <row r="58" spans="1:55" ht="15.75" x14ac:dyDescent="0.25">
      <c r="A58" s="94" t="s">
        <v>81</v>
      </c>
      <c r="B58" s="115"/>
      <c r="C58" s="95"/>
      <c r="D58" s="165"/>
      <c r="E58" s="165"/>
      <c r="F58" s="163"/>
      <c r="G58" s="163"/>
      <c r="H58" s="163"/>
      <c r="I58" s="162"/>
      <c r="J58" s="162"/>
      <c r="K58" s="96" t="s">
        <v>118</v>
      </c>
      <c r="L58" s="106"/>
      <c r="M58" s="107"/>
      <c r="N58" s="107"/>
      <c r="O58" s="140"/>
      <c r="P58" s="145"/>
      <c r="Q58" s="106"/>
      <c r="R58" s="108">
        <v>0</v>
      </c>
      <c r="S58" s="97">
        <v>1</v>
      </c>
      <c r="T58" s="108">
        <f t="shared" si="9"/>
        <v>0</v>
      </c>
      <c r="U58" s="154">
        <f t="shared" si="2"/>
        <v>0</v>
      </c>
      <c r="V58" s="127">
        <f t="shared" si="3"/>
        <v>0</v>
      </c>
      <c r="W58" s="83"/>
      <c r="X58" s="83"/>
      <c r="Y58" s="132">
        <f t="shared" si="10"/>
        <v>0</v>
      </c>
      <c r="Z58" s="149">
        <f t="shared" si="4"/>
        <v>0</v>
      </c>
      <c r="AA58" s="150">
        <f t="shared" si="5"/>
        <v>0</v>
      </c>
      <c r="AB58" s="150">
        <f t="shared" si="6"/>
        <v>0</v>
      </c>
      <c r="AC58" s="150">
        <f t="shared" si="7"/>
        <v>0</v>
      </c>
      <c r="AD58" s="133">
        <f t="shared" si="8"/>
        <v>0</v>
      </c>
      <c r="AF58" s="6"/>
      <c r="AG58" s="6"/>
      <c r="AP58" s="11"/>
      <c r="AQ58" s="11"/>
      <c r="AR58" s="11"/>
      <c r="AS58" s="11"/>
      <c r="AT58" s="11"/>
      <c r="AX58" s="26"/>
      <c r="AY58" s="11"/>
      <c r="AZ58" s="11"/>
      <c r="BA58" s="11"/>
    </row>
    <row r="59" spans="1:55" ht="15.75" x14ac:dyDescent="0.25">
      <c r="A59" s="94" t="s">
        <v>82</v>
      </c>
      <c r="B59" s="115"/>
      <c r="C59" s="95"/>
      <c r="D59" s="165"/>
      <c r="E59" s="165"/>
      <c r="F59" s="163"/>
      <c r="G59" s="163"/>
      <c r="H59" s="163"/>
      <c r="I59" s="162"/>
      <c r="J59" s="162"/>
      <c r="K59" s="96" t="s">
        <v>118</v>
      </c>
      <c r="L59" s="106"/>
      <c r="M59" s="107"/>
      <c r="N59" s="107"/>
      <c r="O59" s="140"/>
      <c r="P59" s="145"/>
      <c r="Q59" s="106"/>
      <c r="R59" s="108">
        <v>0</v>
      </c>
      <c r="S59" s="97">
        <v>1</v>
      </c>
      <c r="T59" s="108">
        <f t="shared" si="9"/>
        <v>0</v>
      </c>
      <c r="U59" s="154">
        <f t="shared" si="2"/>
        <v>0</v>
      </c>
      <c r="V59" s="127">
        <f t="shared" si="3"/>
        <v>0</v>
      </c>
      <c r="W59" s="83"/>
      <c r="X59" s="83"/>
      <c r="Y59" s="132">
        <f t="shared" si="10"/>
        <v>0</v>
      </c>
      <c r="Z59" s="149">
        <f t="shared" si="4"/>
        <v>0</v>
      </c>
      <c r="AA59" s="150">
        <f t="shared" si="5"/>
        <v>0</v>
      </c>
      <c r="AB59" s="150">
        <f t="shared" si="6"/>
        <v>0</v>
      </c>
      <c r="AC59" s="150">
        <f t="shared" si="7"/>
        <v>0</v>
      </c>
      <c r="AD59" s="133">
        <f t="shared" si="8"/>
        <v>0</v>
      </c>
      <c r="AF59" s="6"/>
      <c r="AG59" s="6"/>
      <c r="AP59" s="11"/>
      <c r="AQ59" s="11"/>
      <c r="AR59" s="11"/>
      <c r="AS59" s="11"/>
      <c r="AT59" s="11"/>
    </row>
    <row r="60" spans="1:55" ht="15.75" x14ac:dyDescent="0.25">
      <c r="A60" s="94" t="s">
        <v>83</v>
      </c>
      <c r="B60" s="115"/>
      <c r="C60" s="95"/>
      <c r="D60" s="165"/>
      <c r="E60" s="165"/>
      <c r="F60" s="163"/>
      <c r="G60" s="163"/>
      <c r="H60" s="163"/>
      <c r="I60" s="162"/>
      <c r="J60" s="162"/>
      <c r="K60" s="96" t="s">
        <v>118</v>
      </c>
      <c r="L60" s="106"/>
      <c r="M60" s="107"/>
      <c r="N60" s="107"/>
      <c r="O60" s="140"/>
      <c r="P60" s="145"/>
      <c r="Q60" s="106"/>
      <c r="R60" s="108">
        <v>0</v>
      </c>
      <c r="S60" s="97">
        <v>1</v>
      </c>
      <c r="T60" s="108">
        <f t="shared" si="9"/>
        <v>0</v>
      </c>
      <c r="U60" s="154">
        <f t="shared" si="2"/>
        <v>0</v>
      </c>
      <c r="V60" s="127">
        <f t="shared" si="3"/>
        <v>0</v>
      </c>
      <c r="W60" s="83"/>
      <c r="X60" s="83"/>
      <c r="Y60" s="132">
        <f t="shared" si="10"/>
        <v>0</v>
      </c>
      <c r="Z60" s="149">
        <f t="shared" si="4"/>
        <v>0</v>
      </c>
      <c r="AA60" s="150">
        <f t="shared" si="5"/>
        <v>0</v>
      </c>
      <c r="AB60" s="150">
        <f t="shared" si="6"/>
        <v>0</v>
      </c>
      <c r="AC60" s="150">
        <f t="shared" si="7"/>
        <v>0</v>
      </c>
      <c r="AD60" s="133">
        <f t="shared" si="8"/>
        <v>0</v>
      </c>
      <c r="AF60" s="6"/>
      <c r="AG60" s="6"/>
      <c r="AP60" s="11"/>
      <c r="AQ60" s="11"/>
      <c r="AR60" s="11"/>
      <c r="AS60" s="11"/>
      <c r="AT60" s="11"/>
    </row>
    <row r="61" spans="1:55" ht="15.75" x14ac:dyDescent="0.25">
      <c r="A61" s="94" t="s">
        <v>84</v>
      </c>
      <c r="B61" s="115"/>
      <c r="C61" s="95"/>
      <c r="D61" s="165"/>
      <c r="E61" s="165"/>
      <c r="F61" s="163"/>
      <c r="G61" s="163"/>
      <c r="H61" s="163"/>
      <c r="I61" s="162"/>
      <c r="J61" s="162"/>
      <c r="K61" s="96" t="s">
        <v>118</v>
      </c>
      <c r="L61" s="106"/>
      <c r="M61" s="107"/>
      <c r="N61" s="107"/>
      <c r="O61" s="140"/>
      <c r="P61" s="145"/>
      <c r="Q61" s="106"/>
      <c r="R61" s="108">
        <v>0</v>
      </c>
      <c r="S61" s="97">
        <v>1</v>
      </c>
      <c r="T61" s="108">
        <f t="shared" si="9"/>
        <v>0</v>
      </c>
      <c r="U61" s="154">
        <f t="shared" si="2"/>
        <v>0</v>
      </c>
      <c r="V61" s="127">
        <f t="shared" si="3"/>
        <v>0</v>
      </c>
      <c r="W61" s="83"/>
      <c r="X61" s="83"/>
      <c r="Y61" s="132">
        <f t="shared" si="10"/>
        <v>0</v>
      </c>
      <c r="Z61" s="149">
        <f t="shared" si="4"/>
        <v>0</v>
      </c>
      <c r="AA61" s="150">
        <f t="shared" si="5"/>
        <v>0</v>
      </c>
      <c r="AB61" s="150">
        <f t="shared" si="6"/>
        <v>0</v>
      </c>
      <c r="AC61" s="150">
        <f t="shared" si="7"/>
        <v>0</v>
      </c>
      <c r="AD61" s="133">
        <f t="shared" si="8"/>
        <v>0</v>
      </c>
      <c r="AF61" s="6"/>
      <c r="AG61" s="6"/>
      <c r="AP61" s="11"/>
      <c r="AQ61" s="11"/>
      <c r="AR61" s="11"/>
      <c r="AS61" s="11"/>
      <c r="AT61" s="11"/>
      <c r="BC61" s="1"/>
    </row>
    <row r="62" spans="1:55" ht="15.75" x14ac:dyDescent="0.25">
      <c r="A62" s="94" t="s">
        <v>85</v>
      </c>
      <c r="B62" s="115"/>
      <c r="C62" s="95"/>
      <c r="D62" s="165"/>
      <c r="E62" s="165"/>
      <c r="F62" s="163"/>
      <c r="G62" s="163"/>
      <c r="H62" s="163"/>
      <c r="I62" s="163"/>
      <c r="J62" s="163"/>
      <c r="K62" s="96" t="s">
        <v>118</v>
      </c>
      <c r="L62" s="106"/>
      <c r="M62" s="107"/>
      <c r="N62" s="107"/>
      <c r="O62" s="140"/>
      <c r="P62" s="145"/>
      <c r="Q62" s="106"/>
      <c r="R62" s="108">
        <v>0</v>
      </c>
      <c r="S62" s="97">
        <v>1</v>
      </c>
      <c r="T62" s="108">
        <f t="shared" si="9"/>
        <v>0</v>
      </c>
      <c r="U62" s="154">
        <f t="shared" si="2"/>
        <v>0</v>
      </c>
      <c r="V62" s="127">
        <f t="shared" si="3"/>
        <v>0</v>
      </c>
      <c r="W62" s="83"/>
      <c r="X62" s="83"/>
      <c r="Y62" s="132">
        <f t="shared" si="10"/>
        <v>0</v>
      </c>
      <c r="Z62" s="149">
        <f t="shared" si="4"/>
        <v>0</v>
      </c>
      <c r="AA62" s="150">
        <f t="shared" si="5"/>
        <v>0</v>
      </c>
      <c r="AB62" s="150">
        <f t="shared" si="6"/>
        <v>0</v>
      </c>
      <c r="AC62" s="150">
        <f t="shared" si="7"/>
        <v>0</v>
      </c>
      <c r="AD62" s="133">
        <f t="shared" si="8"/>
        <v>0</v>
      </c>
      <c r="AF62" s="6"/>
      <c r="AG62" s="6"/>
      <c r="AP62" s="11"/>
      <c r="AQ62" s="11"/>
      <c r="AR62" s="11"/>
      <c r="AS62" s="11"/>
      <c r="AT62" s="11"/>
      <c r="BC62" s="1"/>
    </row>
    <row r="63" spans="1:55" s="1" customFormat="1" ht="16.5" thickBot="1" x14ac:dyDescent="0.3">
      <c r="A63" s="98" t="s">
        <v>86</v>
      </c>
      <c r="B63" s="116"/>
      <c r="C63" s="99"/>
      <c r="D63" s="181"/>
      <c r="E63" s="181"/>
      <c r="F63" s="158"/>
      <c r="G63" s="158"/>
      <c r="H63" s="158"/>
      <c r="I63" s="158"/>
      <c r="J63" s="158"/>
      <c r="K63" s="100" t="s">
        <v>118</v>
      </c>
      <c r="L63" s="109"/>
      <c r="M63" s="110"/>
      <c r="N63" s="110"/>
      <c r="O63" s="141"/>
      <c r="P63" s="146"/>
      <c r="Q63" s="109"/>
      <c r="R63" s="111">
        <v>0</v>
      </c>
      <c r="S63" s="101">
        <v>1</v>
      </c>
      <c r="T63" s="111">
        <f t="shared" si="9"/>
        <v>0</v>
      </c>
      <c r="U63" s="185">
        <f t="shared" si="2"/>
        <v>0</v>
      </c>
      <c r="V63" s="186">
        <f t="shared" si="3"/>
        <v>0</v>
      </c>
      <c r="W63" s="83"/>
      <c r="X63" s="83"/>
      <c r="Y63" s="134">
        <f t="shared" si="10"/>
        <v>0</v>
      </c>
      <c r="Z63" s="151">
        <f t="shared" si="4"/>
        <v>0</v>
      </c>
      <c r="AA63" s="152">
        <f t="shared" si="5"/>
        <v>0</v>
      </c>
      <c r="AB63" s="152">
        <f t="shared" si="6"/>
        <v>0</v>
      </c>
      <c r="AC63" s="152">
        <f t="shared" si="7"/>
        <v>0</v>
      </c>
      <c r="AD63" s="153">
        <f t="shared" si="8"/>
        <v>0</v>
      </c>
      <c r="AE63" s="6"/>
      <c r="AF63" s="6"/>
      <c r="AG63" s="6"/>
    </row>
    <row r="64" spans="1:55" s="1" customFormat="1" ht="5.25" customHeight="1" thickBot="1" x14ac:dyDescent="0.3">
      <c r="A64" s="17"/>
      <c r="B64" s="19"/>
      <c r="C64" s="20"/>
      <c r="D64" s="20"/>
      <c r="E64" s="20"/>
      <c r="F64" s="18"/>
      <c r="G64" s="18"/>
      <c r="H64" s="18"/>
      <c r="I64" s="18"/>
      <c r="J64" s="18"/>
      <c r="K64" s="21"/>
      <c r="L64" s="21"/>
      <c r="M64" s="21"/>
      <c r="N64" s="21"/>
      <c r="O64" s="21"/>
      <c r="P64" s="21"/>
      <c r="Q64" s="21"/>
      <c r="R64" s="24"/>
      <c r="S64" s="21"/>
      <c r="T64" s="24"/>
      <c r="U64" s="24"/>
      <c r="V64" s="24"/>
      <c r="W64" s="83"/>
      <c r="X64" s="83"/>
      <c r="Y64" s="24"/>
      <c r="Z64" s="24"/>
      <c r="AA64" s="24"/>
      <c r="AB64" s="24"/>
      <c r="AC64" s="24"/>
      <c r="AD64" s="24"/>
      <c r="AE64" s="6"/>
      <c r="AF64" s="6"/>
      <c r="AG64" s="6"/>
    </row>
    <row r="65" spans="1:33" s="1" customFormat="1" ht="20.25" customHeight="1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12">
        <f t="shared" ref="L65:R65" si="11">SUM(L14:L63)</f>
        <v>0</v>
      </c>
      <c r="M65" s="112">
        <f t="shared" si="11"/>
        <v>0</v>
      </c>
      <c r="N65" s="112">
        <f t="shared" si="11"/>
        <v>0</v>
      </c>
      <c r="O65" s="112">
        <f t="shared" si="11"/>
        <v>0</v>
      </c>
      <c r="P65" s="112">
        <f>SUM(P14:P63)</f>
        <v>0</v>
      </c>
      <c r="Q65" s="112">
        <f t="shared" si="11"/>
        <v>0</v>
      </c>
      <c r="R65" s="112">
        <f t="shared" si="11"/>
        <v>0</v>
      </c>
      <c r="S65" s="22"/>
      <c r="T65" s="112">
        <f>SUM(T14:T63)</f>
        <v>0</v>
      </c>
      <c r="U65" s="128">
        <f>SUM(U14:U63)</f>
        <v>0</v>
      </c>
      <c r="V65" s="128">
        <f>SUM(V14:V63)</f>
        <v>0</v>
      </c>
      <c r="W65" s="83"/>
      <c r="X65" s="83"/>
      <c r="Y65" s="112">
        <f>SUM(Y14:Y63)</f>
        <v>0</v>
      </c>
      <c r="Z65" s="112">
        <f>SUM(Z14:Z63)</f>
        <v>0</v>
      </c>
      <c r="AA65" s="112"/>
      <c r="AB65" s="112">
        <f>SUM(AB14:AB63)</f>
        <v>0</v>
      </c>
      <c r="AC65" s="112"/>
      <c r="AD65" s="112">
        <f>SUM(AD14:AD63)</f>
        <v>0</v>
      </c>
      <c r="AE65" s="6"/>
      <c r="AF65" s="6"/>
      <c r="AG65" s="6"/>
    </row>
    <row r="66" spans="1:33" ht="21.75" customHeight="1" x14ac:dyDescent="0.25"/>
  </sheetData>
  <sheetProtection insertRows="0" insertHyperlinks="0" selectLockedCells="1" sort="0" autoFilter="0" pivotTables="0"/>
  <dataConsolidate/>
  <mergeCells count="165">
    <mergeCell ref="AB11:AC11"/>
    <mergeCell ref="Z11:AA11"/>
    <mergeCell ref="D62:E62"/>
    <mergeCell ref="D63:E63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4:E44"/>
    <mergeCell ref="D45:E45"/>
    <mergeCell ref="D46:E46"/>
    <mergeCell ref="D47:E47"/>
    <mergeCell ref="D48:E48"/>
    <mergeCell ref="D58:E58"/>
    <mergeCell ref="D59:E59"/>
    <mergeCell ref="D60:E60"/>
    <mergeCell ref="D61:E61"/>
    <mergeCell ref="F44:H44"/>
    <mergeCell ref="F49:H49"/>
    <mergeCell ref="F45:H45"/>
    <mergeCell ref="F46:H46"/>
    <mergeCell ref="F47:H47"/>
    <mergeCell ref="A2:C2"/>
    <mergeCell ref="D10:E10"/>
    <mergeCell ref="D13:E13"/>
    <mergeCell ref="D14:E14"/>
    <mergeCell ref="D15:E15"/>
    <mergeCell ref="D16:E16"/>
    <mergeCell ref="D17:E17"/>
    <mergeCell ref="D18:E18"/>
    <mergeCell ref="D19:E19"/>
    <mergeCell ref="D9:E9"/>
    <mergeCell ref="A5:E5"/>
    <mergeCell ref="D36:E36"/>
    <mergeCell ref="D37:E37"/>
    <mergeCell ref="D38:E38"/>
    <mergeCell ref="D39:E39"/>
    <mergeCell ref="D40:E40"/>
    <mergeCell ref="D41:E41"/>
    <mergeCell ref="D42:E42"/>
    <mergeCell ref="D43:E43"/>
    <mergeCell ref="F27:H27"/>
    <mergeCell ref="F28:H28"/>
    <mergeCell ref="F29:H29"/>
    <mergeCell ref="F30:H30"/>
    <mergeCell ref="F31:H31"/>
    <mergeCell ref="F62:H62"/>
    <mergeCell ref="I62:J62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0:J50"/>
    <mergeCell ref="I51:J51"/>
    <mergeCell ref="I52:J52"/>
    <mergeCell ref="F58:H58"/>
    <mergeCell ref="F51:H51"/>
    <mergeCell ref="F52:H52"/>
    <mergeCell ref="F61:H61"/>
    <mergeCell ref="I61:J61"/>
    <mergeCell ref="I53:J53"/>
    <mergeCell ref="I54:J54"/>
    <mergeCell ref="I55:J55"/>
    <mergeCell ref="I56:J56"/>
    <mergeCell ref="I57:J57"/>
    <mergeCell ref="I58:J58"/>
    <mergeCell ref="I59:J59"/>
    <mergeCell ref="I60:J60"/>
    <mergeCell ref="F59:H59"/>
    <mergeCell ref="F60:H60"/>
    <mergeCell ref="F53:H53"/>
    <mergeCell ref="F54:H54"/>
    <mergeCell ref="F55:H55"/>
    <mergeCell ref="F56:H56"/>
    <mergeCell ref="F57:H57"/>
    <mergeCell ref="M5:N5"/>
    <mergeCell ref="F23:H23"/>
    <mergeCell ref="F24:H24"/>
    <mergeCell ref="F25:H25"/>
    <mergeCell ref="F26:H26"/>
    <mergeCell ref="I18:J18"/>
    <mergeCell ref="I19:J19"/>
    <mergeCell ref="I20:J20"/>
    <mergeCell ref="I21:J21"/>
    <mergeCell ref="I22:J22"/>
    <mergeCell ref="I23:J23"/>
    <mergeCell ref="I24:J24"/>
    <mergeCell ref="I26:J26"/>
    <mergeCell ref="I25:J25"/>
    <mergeCell ref="F20:H20"/>
    <mergeCell ref="F21:H21"/>
    <mergeCell ref="F22:H22"/>
    <mergeCell ref="M9:N9"/>
    <mergeCell ref="M10:N10"/>
    <mergeCell ref="F9:J9"/>
    <mergeCell ref="F10:J10"/>
    <mergeCell ref="D29:E29"/>
    <mergeCell ref="D30:E30"/>
    <mergeCell ref="F35:H35"/>
    <mergeCell ref="F37:H37"/>
    <mergeCell ref="F50:H50"/>
    <mergeCell ref="I32:J32"/>
    <mergeCell ref="I33:J33"/>
    <mergeCell ref="I34:J34"/>
    <mergeCell ref="I35:J35"/>
    <mergeCell ref="I36:J36"/>
    <mergeCell ref="I29:J29"/>
    <mergeCell ref="I30:J30"/>
    <mergeCell ref="I31:J31"/>
    <mergeCell ref="I37:J37"/>
    <mergeCell ref="I49:J49"/>
    <mergeCell ref="F40:H40"/>
    <mergeCell ref="F41:H41"/>
    <mergeCell ref="F42:H42"/>
    <mergeCell ref="F39:H39"/>
    <mergeCell ref="D31:E31"/>
    <mergeCell ref="D32:E32"/>
    <mergeCell ref="D33:E33"/>
    <mergeCell ref="D34:E34"/>
    <mergeCell ref="D35:E35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I63:J63"/>
    <mergeCell ref="I12:J12"/>
    <mergeCell ref="I13:J13"/>
    <mergeCell ref="I14:J14"/>
    <mergeCell ref="I15:J15"/>
    <mergeCell ref="I16:J16"/>
    <mergeCell ref="F36:H36"/>
    <mergeCell ref="F38:H38"/>
    <mergeCell ref="F43:H43"/>
    <mergeCell ref="F48:H48"/>
    <mergeCell ref="F18:H18"/>
    <mergeCell ref="F19:H19"/>
    <mergeCell ref="I17:J17"/>
    <mergeCell ref="F13:H13"/>
    <mergeCell ref="F14:H14"/>
    <mergeCell ref="F15:H15"/>
    <mergeCell ref="F16:H16"/>
    <mergeCell ref="F17:H17"/>
    <mergeCell ref="F63:H63"/>
    <mergeCell ref="F32:H32"/>
    <mergeCell ref="F33:H33"/>
    <mergeCell ref="F34:H34"/>
    <mergeCell ref="I27:J27"/>
    <mergeCell ref="I28:J28"/>
  </mergeCells>
  <conditionalFormatting sqref="J2 E2:G2 A5:F6 M9:O10 K11:M11">
    <cfRule type="expression" dxfId="54" priority="82">
      <formula>$D$2="No"</formula>
    </cfRule>
  </conditionalFormatting>
  <conditionalFormatting sqref="E2:G2">
    <cfRule type="expression" dxfId="53" priority="78">
      <formula>$D$2=""</formula>
    </cfRule>
    <cfRule type="expression" dxfId="52" priority="81">
      <formula>$D$2="No"</formula>
    </cfRule>
  </conditionalFormatting>
  <conditionalFormatting sqref="A9:D9 J2 E2:G2 A4:AC8 A11:Y11 X13:X65 A10:Q10 F9:Q9 S9:AC10">
    <cfRule type="expression" dxfId="51" priority="80">
      <formula>$D$2=""</formula>
    </cfRule>
  </conditionalFormatting>
  <conditionalFormatting sqref="R13:T65 Y13:Y65 A13:O65">
    <cfRule type="expression" dxfId="50" priority="77">
      <formula>$D$2=""</formula>
    </cfRule>
  </conditionalFormatting>
  <conditionalFormatting sqref="P13:P65">
    <cfRule type="expression" dxfId="49" priority="67">
      <formula>$D$2=""</formula>
    </cfRule>
  </conditionalFormatting>
  <conditionalFormatting sqref="Z13:AA13 Z64:AA65">
    <cfRule type="expression" dxfId="48" priority="57">
      <formula>$D$2=""</formula>
    </cfRule>
  </conditionalFormatting>
  <conditionalFormatting sqref="AD13:AD65">
    <cfRule type="expression" dxfId="47" priority="54">
      <formula>$D$2=""</formula>
    </cfRule>
  </conditionalFormatting>
  <conditionalFormatting sqref="AB64:AC65 AB13:AC13">
    <cfRule type="expression" dxfId="46" priority="51">
      <formula>$D$2=""</formula>
    </cfRule>
  </conditionalFormatting>
  <conditionalFormatting sqref="A9:D9 A4:O8 A10:E10 F9:O10 P4:Q10 A11:P11">
    <cfRule type="expression" dxfId="45" priority="97">
      <formula>$J$2=""</formula>
    </cfRule>
  </conditionalFormatting>
  <conditionalFormatting sqref="M11:P11 O9:Q10">
    <cfRule type="expression" dxfId="44" priority="103">
      <formula>$J$2="No"</formula>
    </cfRule>
  </conditionalFormatting>
  <conditionalFormatting sqref="R13:T65 Y64:AG65 Y13:AG13 Y14:Y63 AD14:AG63 A13:P65">
    <cfRule type="expression" dxfId="43" priority="104">
      <formula>$J$2=""</formula>
    </cfRule>
  </conditionalFormatting>
  <conditionalFormatting sqref="U13:V13 U65:V65">
    <cfRule type="expression" dxfId="42" priority="45">
      <formula>$D$2=""</formula>
    </cfRule>
  </conditionalFormatting>
  <conditionalFormatting sqref="U13:V13 U65:V65">
    <cfRule type="expression" dxfId="41" priority="47">
      <formula>$J$2=""</formula>
    </cfRule>
  </conditionalFormatting>
  <conditionalFormatting sqref="W13:W65">
    <cfRule type="expression" dxfId="40" priority="44">
      <formula>$D$2=""</formula>
    </cfRule>
  </conditionalFormatting>
  <conditionalFormatting sqref="Z13:AA13">
    <cfRule type="expression" dxfId="39" priority="43">
      <formula>$D$2=""</formula>
    </cfRule>
  </conditionalFormatting>
  <conditionalFormatting sqref="AB13:AC13">
    <cfRule type="expression" dxfId="38" priority="42">
      <formula>$D$2=""</formula>
    </cfRule>
  </conditionalFormatting>
  <conditionalFormatting sqref="AB13:AC13">
    <cfRule type="expression" dxfId="37" priority="41">
      <formula>$D$2=""</formula>
    </cfRule>
  </conditionalFormatting>
  <conditionalFormatting sqref="Z13:AA13">
    <cfRule type="expression" dxfId="36" priority="40">
      <formula>$D$2=""</formula>
    </cfRule>
  </conditionalFormatting>
  <conditionalFormatting sqref="AB13:AC13">
    <cfRule type="expression" dxfId="35" priority="39">
      <formula>$D$2=""</formula>
    </cfRule>
  </conditionalFormatting>
  <conditionalFormatting sqref="AB13:AC13">
    <cfRule type="expression" dxfId="34" priority="38">
      <formula>$D$2=""</formula>
    </cfRule>
  </conditionalFormatting>
  <conditionalFormatting sqref="AB13:AC13">
    <cfRule type="expression" dxfId="33" priority="37">
      <formula>$D$2=""</formula>
    </cfRule>
  </conditionalFormatting>
  <conditionalFormatting sqref="Q13:Q65">
    <cfRule type="expression" dxfId="32" priority="32">
      <formula>$D$2=""</formula>
    </cfRule>
  </conditionalFormatting>
  <conditionalFormatting sqref="Q13:Q65">
    <cfRule type="expression" dxfId="31" priority="36">
      <formula>$J$2=""</formula>
    </cfRule>
  </conditionalFormatting>
  <conditionalFormatting sqref="Q11">
    <cfRule type="expression" dxfId="30" priority="30">
      <formula>$J$2=""</formula>
    </cfRule>
  </conditionalFormatting>
  <conditionalFormatting sqref="Q11">
    <cfRule type="expression" dxfId="29" priority="31">
      <formula>$J$2="No"</formula>
    </cfRule>
  </conditionalFormatting>
  <conditionalFormatting sqref="U64:V64">
    <cfRule type="expression" dxfId="28" priority="28">
      <formula>$D$2=""</formula>
    </cfRule>
  </conditionalFormatting>
  <conditionalFormatting sqref="U64:V64">
    <cfRule type="expression" dxfId="27" priority="29">
      <formula>$J$2=""</formula>
    </cfRule>
  </conditionalFormatting>
  <conditionalFormatting sqref="P64">
    <cfRule type="expression" dxfId="26" priority="27">
      <formula>$D$2=""</formula>
    </cfRule>
  </conditionalFormatting>
  <conditionalFormatting sqref="Z11">
    <cfRule type="expression" dxfId="25" priority="14">
      <formula>$D$2=""</formula>
    </cfRule>
  </conditionalFormatting>
  <conditionalFormatting sqref="AB11">
    <cfRule type="expression" dxfId="24" priority="23">
      <formula>$D$2=""</formula>
    </cfRule>
  </conditionalFormatting>
  <conditionalFormatting sqref="AB11">
    <cfRule type="expression" dxfId="23" priority="24">
      <formula>$J$2=""</formula>
    </cfRule>
  </conditionalFormatting>
  <conditionalFormatting sqref="AB11">
    <cfRule type="expression" dxfId="22" priority="22">
      <formula>$D$2=""</formula>
    </cfRule>
  </conditionalFormatting>
  <conditionalFormatting sqref="AB11">
    <cfRule type="expression" dxfId="21" priority="21">
      <formula>$D$2=""</formula>
    </cfRule>
  </conditionalFormatting>
  <conditionalFormatting sqref="AB11">
    <cfRule type="expression" dxfId="20" priority="20">
      <formula>$D$2=""</formula>
    </cfRule>
  </conditionalFormatting>
  <conditionalFormatting sqref="AB11">
    <cfRule type="expression" dxfId="19" priority="19">
      <formula>$D$2=""</formula>
    </cfRule>
  </conditionalFormatting>
  <conditionalFormatting sqref="AB11">
    <cfRule type="expression" dxfId="18" priority="18">
      <formula>$D$2=""</formula>
    </cfRule>
  </conditionalFormatting>
  <conditionalFormatting sqref="Z11">
    <cfRule type="expression" dxfId="17" priority="16">
      <formula>$D$2=""</formula>
    </cfRule>
  </conditionalFormatting>
  <conditionalFormatting sqref="Z11">
    <cfRule type="expression" dxfId="16" priority="17">
      <formula>$J$2=""</formula>
    </cfRule>
  </conditionalFormatting>
  <conditionalFormatting sqref="Z11">
    <cfRule type="expression" dxfId="15" priority="15">
      <formula>$D$2=""</formula>
    </cfRule>
  </conditionalFormatting>
  <conditionalFormatting sqref="Z14:AC63">
    <cfRule type="expression" dxfId="14" priority="10">
      <formula>$D$2=""</formula>
    </cfRule>
  </conditionalFormatting>
  <conditionalFormatting sqref="Z14:AC63">
    <cfRule type="expression" dxfId="13" priority="11">
      <formula>#REF!=""</formula>
    </cfRule>
  </conditionalFormatting>
  <conditionalFormatting sqref="R9">
    <cfRule type="expression" dxfId="12" priority="7">
      <formula>$D$2=""</formula>
    </cfRule>
  </conditionalFormatting>
  <conditionalFormatting sqref="R9">
    <cfRule type="expression" dxfId="11" priority="8">
      <formula>#REF!=""</formula>
    </cfRule>
  </conditionalFormatting>
  <conditionalFormatting sqref="R9">
    <cfRule type="expression" dxfId="10" priority="9">
      <formula>#REF!="No"</formula>
    </cfRule>
  </conditionalFormatting>
  <conditionalFormatting sqref="U14:V63">
    <cfRule type="expression" dxfId="9" priority="2">
      <formula>$D$2=""</formula>
    </cfRule>
  </conditionalFormatting>
  <conditionalFormatting sqref="U14:V63">
    <cfRule type="expression" dxfId="8" priority="3">
      <formula>#REF!=""</formula>
    </cfRule>
  </conditionalFormatting>
  <conditionalFormatting sqref="R10">
    <cfRule type="expression" dxfId="7" priority="1">
      <formula>$D$2=""</formula>
    </cfRule>
  </conditionalFormatting>
  <dataValidations count="12">
    <dataValidation type="list" allowBlank="1" showInputMessage="1" showErrorMessage="1" sqref="D64:E64">
      <formula1>#REF!</formula1>
    </dataValidation>
    <dataValidation type="list" allowBlank="1" showInputMessage="1" showErrorMessage="1" sqref="C10">
      <formula1>$AV$14:$AV$25</formula1>
    </dataValidation>
    <dataValidation type="list" allowBlank="1" showInputMessage="1" showErrorMessage="1" sqref="K10">
      <formula1>$AL$14:$AL$15</formula1>
    </dataValidation>
    <dataValidation type="list" allowBlank="1" showInputMessage="1" showErrorMessage="1" sqref="F23:F63 H20:H25 F14:G22 G23:G62 H56:H62 H44:H49 H32:H37">
      <formula1>$AI$14:$AI$25</formula1>
    </dataValidation>
    <dataValidation type="list" allowBlank="1" showInputMessage="1" showErrorMessage="1" sqref="K14:K64">
      <formula1>$AL$14:$AL$18</formula1>
    </dataValidation>
    <dataValidation type="list" allowBlank="1" showInputMessage="1" showErrorMessage="1" sqref="D14:D63 AB11">
      <formula1>$AO$14:$AO$25</formula1>
    </dataValidation>
    <dataValidation type="list" allowBlank="1" showInputMessage="1" showErrorMessage="1" sqref="K5">
      <formula1>$AZ$21</formula1>
    </dataValidation>
    <dataValidation type="list" allowBlank="1" showInputMessage="1" showErrorMessage="1" sqref="K7">
      <formula1>$AZ$22</formula1>
    </dataValidation>
    <dataValidation type="list" allowBlank="1" showInputMessage="1" showErrorMessage="1" sqref="L5">
      <formula1>$BA$21</formula1>
    </dataValidation>
    <dataValidation type="list" allowBlank="1" showInputMessage="1" showErrorMessage="1" sqref="L7">
      <formula1>$BA$22</formula1>
    </dataValidation>
    <dataValidation type="list" allowBlank="1" showInputMessage="1" showErrorMessage="1" sqref="G6:H6 F5:F6 F3:H3 D2 J2">
      <formula1>#REF!</formula1>
    </dataValidation>
    <dataValidation type="list" allowBlank="1" showInputMessage="1" showErrorMessage="1" sqref="D10 C11">
      <formula1>$AU$13:$AU$24</formula1>
    </dataValidation>
  </dataValidations>
  <printOptions horizontalCentered="1" verticalCentered="1"/>
  <pageMargins left="0.25" right="0.25" top="0.25" bottom="0.25" header="0" footer="0"/>
  <pageSetup paperSize="5" scale="53" fitToHeight="43" orientation="landscape" r:id="rId1"/>
  <headerFooter alignWithMargins="0"/>
  <ignoredErrors>
    <ignoredError sqref="W15:W63 Y15:Y63 Y14 Z14:AD63 W14 U14:V14 U15:V6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showGridLines="0" topLeftCell="D1" workbookViewId="0">
      <selection activeCell="D5" sqref="D5:P5"/>
    </sheetView>
  </sheetViews>
  <sheetFormatPr defaultColWidth="0" defaultRowHeight="12.75" zeroHeight="1" x14ac:dyDescent="0.2"/>
  <cols>
    <col min="1" max="1" width="0.85546875" style="50" customWidth="1"/>
    <col min="2" max="2" width="34.5703125" style="45" bestFit="1" customWidth="1"/>
    <col min="3" max="3" width="0.85546875" style="50" customWidth="1"/>
    <col min="4" max="4" width="22.5703125" style="46" customWidth="1"/>
    <col min="5" max="5" width="0.85546875" style="52" customWidth="1"/>
    <col min="6" max="6" width="22.5703125" style="46" customWidth="1"/>
    <col min="7" max="7" width="0.85546875" style="52" customWidth="1"/>
    <col min="8" max="8" width="22.5703125" style="46" customWidth="1"/>
    <col min="9" max="9" width="0.85546875" style="52" customWidth="1"/>
    <col min="10" max="10" width="22.5703125" style="46" customWidth="1"/>
    <col min="11" max="11" width="0.85546875" style="50" customWidth="1"/>
    <col min="12" max="12" width="22.5703125" style="45" customWidth="1"/>
    <col min="13" max="13" width="0.85546875" style="50" customWidth="1"/>
    <col min="14" max="14" width="22.5703125" style="45" customWidth="1"/>
    <col min="15" max="15" width="0.85546875" style="50" customWidth="1"/>
    <col min="16" max="16" width="22.5703125" style="45" customWidth="1"/>
    <col min="17" max="17" width="0.85546875" style="50" customWidth="1"/>
    <col min="18" max="18" width="32.42578125" style="45" bestFit="1" customWidth="1"/>
    <col min="19" max="19" width="9.140625" style="45" customWidth="1"/>
    <col min="20" max="16384" width="9.140625" style="45" hidden="1"/>
  </cols>
  <sheetData>
    <row r="1" spans="1:18" x14ac:dyDescent="0.2"/>
    <row r="2" spans="1:18" x14ac:dyDescent="0.2"/>
    <row r="3" spans="1:18" x14ac:dyDescent="0.2"/>
    <row r="4" spans="1:18" x14ac:dyDescent="0.2"/>
    <row r="5" spans="1:18" ht="21" customHeight="1" x14ac:dyDescent="0.25">
      <c r="D5" s="182" t="s">
        <v>171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8" ht="15.75" thickBot="1" x14ac:dyDescent="0.25">
      <c r="B6" s="26"/>
      <c r="C6" s="26"/>
      <c r="D6" s="43"/>
      <c r="E6" s="26"/>
      <c r="F6" s="43"/>
      <c r="G6" s="26"/>
      <c r="H6" s="43"/>
      <c r="I6" s="26"/>
      <c r="J6" s="43"/>
      <c r="K6" s="26"/>
      <c r="L6" s="43"/>
      <c r="M6" s="26"/>
      <c r="N6" s="43"/>
      <c r="O6" s="26"/>
      <c r="P6" s="43"/>
    </row>
    <row r="7" spans="1:18" ht="15" x14ac:dyDescent="0.2">
      <c r="B7" s="26"/>
      <c r="C7" s="26"/>
      <c r="D7" s="53" t="s">
        <v>96</v>
      </c>
      <c r="E7" s="26"/>
      <c r="F7" s="53"/>
      <c r="G7" s="26"/>
      <c r="H7" s="53"/>
      <c r="I7" s="26"/>
      <c r="J7" s="53"/>
      <c r="K7" s="26"/>
      <c r="L7" s="53"/>
      <c r="M7" s="26"/>
      <c r="N7" s="53"/>
      <c r="O7" s="26"/>
      <c r="P7" s="53"/>
    </row>
    <row r="8" spans="1:18" ht="15" x14ac:dyDescent="0.2">
      <c r="B8" s="26"/>
      <c r="C8" s="26"/>
      <c r="D8" s="15" t="s">
        <v>95</v>
      </c>
      <c r="E8" s="26"/>
      <c r="F8" s="15"/>
      <c r="G8" s="26"/>
      <c r="H8" s="15" t="s">
        <v>135</v>
      </c>
      <c r="I8" s="26"/>
      <c r="J8" s="15"/>
      <c r="K8" s="26"/>
      <c r="L8" s="15"/>
      <c r="M8" s="26"/>
      <c r="N8" s="15"/>
      <c r="O8" s="26"/>
      <c r="P8" s="15"/>
    </row>
    <row r="9" spans="1:18" ht="15" x14ac:dyDescent="0.2">
      <c r="B9" s="26"/>
      <c r="C9" s="26"/>
      <c r="D9" s="15" t="s">
        <v>94</v>
      </c>
      <c r="E9" s="26"/>
      <c r="F9" s="15"/>
      <c r="G9" s="26"/>
      <c r="H9" s="15" t="s">
        <v>136</v>
      </c>
      <c r="I9" s="26"/>
      <c r="J9" s="15"/>
      <c r="K9" s="26"/>
      <c r="L9" s="15"/>
      <c r="M9" s="26"/>
      <c r="N9" s="15"/>
      <c r="O9" s="26"/>
      <c r="P9" s="15"/>
    </row>
    <row r="10" spans="1:18" ht="15" x14ac:dyDescent="0.2">
      <c r="B10" s="26"/>
      <c r="C10" s="26"/>
      <c r="D10" s="15" t="s">
        <v>12</v>
      </c>
      <c r="E10" s="26"/>
      <c r="F10" s="15" t="s">
        <v>21</v>
      </c>
      <c r="G10" s="26"/>
      <c r="H10" s="15" t="s">
        <v>134</v>
      </c>
      <c r="I10" s="26"/>
      <c r="J10" s="15" t="s">
        <v>139</v>
      </c>
      <c r="K10" s="26"/>
      <c r="L10" s="15" t="s">
        <v>25</v>
      </c>
      <c r="M10" s="26"/>
      <c r="N10" s="15" t="s">
        <v>169</v>
      </c>
      <c r="O10" s="26"/>
      <c r="P10" s="15" t="s">
        <v>15</v>
      </c>
    </row>
    <row r="11" spans="1:18" ht="15" x14ac:dyDescent="0.2">
      <c r="B11" s="26"/>
      <c r="C11" s="26"/>
      <c r="D11" s="15" t="s">
        <v>92</v>
      </c>
      <c r="E11" s="26"/>
      <c r="F11" s="15" t="s">
        <v>91</v>
      </c>
      <c r="G11" s="26"/>
      <c r="H11" s="15" t="s">
        <v>167</v>
      </c>
      <c r="I11" s="26"/>
      <c r="J11" s="15" t="s">
        <v>168</v>
      </c>
      <c r="K11" s="26"/>
      <c r="L11" s="114">
        <v>0.11</v>
      </c>
      <c r="M11" s="26"/>
      <c r="N11" s="114">
        <v>0.12</v>
      </c>
      <c r="O11" s="26"/>
      <c r="P11" s="114">
        <v>0.1</v>
      </c>
    </row>
    <row r="12" spans="1:18" ht="15.75" x14ac:dyDescent="0.25"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6"/>
      <c r="R12" s="46"/>
    </row>
    <row r="13" spans="1:18" s="47" customFormat="1" ht="15.75" x14ac:dyDescent="0.25">
      <c r="A13" s="51"/>
      <c r="B13" s="54" t="s">
        <v>90</v>
      </c>
      <c r="C13" s="54"/>
      <c r="D13" s="55">
        <v>105</v>
      </c>
      <c r="E13" s="54"/>
      <c r="F13" s="55">
        <v>113</v>
      </c>
      <c r="G13" s="54"/>
      <c r="H13" s="55">
        <v>115</v>
      </c>
      <c r="I13" s="54"/>
      <c r="J13" s="55">
        <v>114.97499999999999</v>
      </c>
      <c r="K13" s="54"/>
      <c r="L13" s="55">
        <v>111</v>
      </c>
      <c r="M13" s="54"/>
      <c r="N13" s="55">
        <v>112</v>
      </c>
      <c r="O13" s="54"/>
      <c r="P13" s="55">
        <v>110</v>
      </c>
      <c r="Q13" s="51"/>
      <c r="R13" s="56" t="s">
        <v>170</v>
      </c>
    </row>
    <row r="14" spans="1:18" ht="16.5" thickBot="1" x14ac:dyDescent="0.3"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46"/>
      <c r="R14" s="46"/>
    </row>
    <row r="15" spans="1:18" ht="15.75" thickBot="1" x14ac:dyDescent="0.25">
      <c r="B15" s="26" t="s">
        <v>93</v>
      </c>
      <c r="C15" s="26"/>
      <c r="D15" s="66">
        <f>+D13/105%</f>
        <v>100</v>
      </c>
      <c r="E15" s="21"/>
      <c r="F15" s="66">
        <f>+F13/113%</f>
        <v>100.00000000000001</v>
      </c>
      <c r="G15" s="21"/>
      <c r="H15" s="66">
        <f>+H13/115%</f>
        <v>100.00000000000001</v>
      </c>
      <c r="I15" s="21"/>
      <c r="J15" s="66">
        <f>+J13/114.975%</f>
        <v>99.999999999999986</v>
      </c>
      <c r="K15" s="21"/>
      <c r="L15" s="66">
        <f>+L13/111%</f>
        <v>99.999999999999986</v>
      </c>
      <c r="M15" s="21"/>
      <c r="N15" s="66">
        <f>+N13/112%</f>
        <v>99.999999999999986</v>
      </c>
      <c r="O15" s="21"/>
      <c r="P15" s="66">
        <f>+P13/110%</f>
        <v>99.999999999999986</v>
      </c>
    </row>
    <row r="16" spans="1:18" ht="15.75" x14ac:dyDescent="0.25"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46"/>
      <c r="R16" s="46"/>
    </row>
    <row r="17" spans="2:19" ht="15" x14ac:dyDescent="0.2">
      <c r="B17" s="26" t="s">
        <v>5</v>
      </c>
      <c r="C17" s="26"/>
      <c r="D17" s="67">
        <f>+D15*5%</f>
        <v>5</v>
      </c>
      <c r="E17" s="26"/>
      <c r="F17" s="67"/>
      <c r="G17" s="26"/>
      <c r="H17" s="67"/>
      <c r="I17" s="26"/>
      <c r="J17" s="67">
        <f>+J15*0.05</f>
        <v>5</v>
      </c>
      <c r="K17" s="26"/>
      <c r="L17" s="67">
        <f>+L15*0.05</f>
        <v>5</v>
      </c>
      <c r="M17" s="26"/>
      <c r="N17" s="67">
        <f>+N15*0.05</f>
        <v>5</v>
      </c>
      <c r="O17" s="26"/>
      <c r="P17" s="67">
        <f>+P15*0.05</f>
        <v>5</v>
      </c>
    </row>
    <row r="18" spans="2:19" ht="15" x14ac:dyDescent="0.2">
      <c r="B18" s="26" t="s">
        <v>1</v>
      </c>
      <c r="C18" s="26"/>
      <c r="D18" s="67"/>
      <c r="E18" s="26"/>
      <c r="F18" s="67">
        <f>+F15*0.13</f>
        <v>13.000000000000002</v>
      </c>
      <c r="G18" s="26"/>
      <c r="H18" s="67">
        <f>+H15*0.15</f>
        <v>15.000000000000002</v>
      </c>
      <c r="I18" s="26"/>
      <c r="J18" s="67"/>
      <c r="K18" s="26"/>
      <c r="L18" s="67"/>
      <c r="M18" s="26"/>
      <c r="N18" s="67"/>
      <c r="O18" s="26"/>
      <c r="P18" s="67"/>
    </row>
    <row r="19" spans="2:19" ht="15" x14ac:dyDescent="0.2">
      <c r="B19" s="26" t="s">
        <v>0</v>
      </c>
      <c r="C19" s="26"/>
      <c r="D19" s="67"/>
      <c r="E19" s="26"/>
      <c r="F19" s="67"/>
      <c r="G19" s="26"/>
      <c r="H19" s="67"/>
      <c r="I19" s="26"/>
      <c r="J19" s="67">
        <f>+J15*0.09975</f>
        <v>9.9749999999999996</v>
      </c>
      <c r="K19" s="26"/>
      <c r="L19" s="67"/>
      <c r="M19" s="26"/>
      <c r="N19" s="67"/>
      <c r="O19" s="26"/>
      <c r="P19" s="67"/>
    </row>
    <row r="20" spans="2:19" ht="15" x14ac:dyDescent="0.2">
      <c r="B20" s="26" t="s">
        <v>2</v>
      </c>
      <c r="C20" s="26"/>
      <c r="D20" s="67"/>
      <c r="E20" s="26"/>
      <c r="F20" s="67"/>
      <c r="G20" s="26"/>
      <c r="H20" s="67"/>
      <c r="I20" s="26"/>
      <c r="J20" s="67"/>
      <c r="K20" s="26"/>
      <c r="L20" s="67">
        <f>+L15*0.06</f>
        <v>5.9999999999999991</v>
      </c>
      <c r="M20" s="26"/>
      <c r="N20" s="67">
        <f>+N15*0.07</f>
        <v>7</v>
      </c>
      <c r="O20" s="26"/>
      <c r="P20" s="67">
        <f>+P15*0.05</f>
        <v>5</v>
      </c>
    </row>
    <row r="21" spans="2:19" ht="15.75" x14ac:dyDescent="0.25">
      <c r="B21" s="64"/>
      <c r="C21" s="64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46"/>
      <c r="R21" s="46"/>
    </row>
    <row r="22" spans="2:19" s="62" customFormat="1" ht="15" x14ac:dyDescent="0.2">
      <c r="B22" s="63" t="s">
        <v>97</v>
      </c>
      <c r="C22" s="63"/>
      <c r="D22" s="63">
        <f>SUM(D15:D19)</f>
        <v>105</v>
      </c>
      <c r="E22" s="63"/>
      <c r="F22" s="63">
        <f>SUM(F15:F19)</f>
        <v>113.00000000000001</v>
      </c>
      <c r="G22" s="63"/>
      <c r="H22" s="63">
        <f>SUM(H15:H19)</f>
        <v>115.00000000000001</v>
      </c>
      <c r="I22" s="63"/>
      <c r="J22" s="63">
        <f>SUM(J15:J19)</f>
        <v>114.97499999999998</v>
      </c>
      <c r="K22" s="63"/>
      <c r="L22" s="63">
        <f>SUM(L15:L20)</f>
        <v>110.99999999999999</v>
      </c>
      <c r="M22" s="63"/>
      <c r="N22" s="63">
        <f>SUM(N15:N20)</f>
        <v>111.99999999999999</v>
      </c>
      <c r="O22" s="63"/>
      <c r="P22" s="63">
        <f>SUM(P15:P20)</f>
        <v>109.99999999999999</v>
      </c>
    </row>
    <row r="23" spans="2:19" s="65" customFormat="1" ht="15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2:19" ht="15.75" x14ac:dyDescent="0.25">
      <c r="B24" s="59" t="s">
        <v>98</v>
      </c>
      <c r="C24" s="59"/>
      <c r="D24" s="59">
        <f>+D13-D22</f>
        <v>0</v>
      </c>
      <c r="E24" s="59"/>
      <c r="F24" s="59">
        <f>+F13-F22</f>
        <v>0</v>
      </c>
      <c r="G24" s="59"/>
      <c r="H24" s="59">
        <f>+H13-H22</f>
        <v>0</v>
      </c>
      <c r="I24" s="59"/>
      <c r="J24" s="59">
        <f>+J13-J22</f>
        <v>0</v>
      </c>
      <c r="K24" s="59"/>
      <c r="L24" s="59">
        <f>+L13-L22</f>
        <v>0</v>
      </c>
      <c r="M24" s="59"/>
      <c r="N24" s="59">
        <f>+N13-N22</f>
        <v>0</v>
      </c>
      <c r="O24" s="59"/>
      <c r="P24" s="59">
        <f>+P13-P22</f>
        <v>0</v>
      </c>
    </row>
    <row r="25" spans="2:19" ht="15.75" x14ac:dyDescent="0.25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46"/>
      <c r="R25" s="46"/>
    </row>
    <row r="26" spans="2:19" hidden="1" x14ac:dyDescent="0.2">
      <c r="P26" s="48"/>
      <c r="R26" s="48"/>
    </row>
    <row r="27" spans="2:19" hidden="1" x14ac:dyDescent="0.2">
      <c r="P27" s="48"/>
      <c r="R27" s="48"/>
    </row>
    <row r="28" spans="2:19" hidden="1" x14ac:dyDescent="0.2">
      <c r="P28" s="48"/>
      <c r="R28" s="48"/>
      <c r="S28" s="49"/>
    </row>
    <row r="29" spans="2:19" hidden="1" x14ac:dyDescent="0.2">
      <c r="P29" s="48"/>
      <c r="R29" s="48"/>
    </row>
    <row r="30" spans="2:19" hidden="1" x14ac:dyDescent="0.2">
      <c r="P30" s="48"/>
      <c r="R30" s="48"/>
      <c r="S30" s="48"/>
    </row>
    <row r="31" spans="2:19" hidden="1" x14ac:dyDescent="0.2">
      <c r="P31" s="48"/>
      <c r="R31" s="48"/>
      <c r="S31" s="48"/>
    </row>
    <row r="32" spans="2:19" hidden="1" x14ac:dyDescent="0.2">
      <c r="P32" s="48"/>
      <c r="R32" s="48"/>
      <c r="S32" s="48"/>
    </row>
  </sheetData>
  <mergeCells count="1">
    <mergeCell ref="D5:P5"/>
  </mergeCells>
  <conditionalFormatting sqref="D24">
    <cfRule type="expression" dxfId="6" priority="13">
      <formula>$D$24&lt;&gt;0</formula>
    </cfRule>
  </conditionalFormatting>
  <conditionalFormatting sqref="F24">
    <cfRule type="expression" dxfId="5" priority="6">
      <formula>$D$24&lt;&gt;0</formula>
    </cfRule>
  </conditionalFormatting>
  <conditionalFormatting sqref="H24">
    <cfRule type="expression" dxfId="4" priority="5">
      <formula>$D$24&lt;&gt;0</formula>
    </cfRule>
  </conditionalFormatting>
  <conditionalFormatting sqref="J24">
    <cfRule type="expression" dxfId="3" priority="4">
      <formula>$D$24&lt;&gt;0</formula>
    </cfRule>
  </conditionalFormatting>
  <conditionalFormatting sqref="L24">
    <cfRule type="expression" dxfId="2" priority="3">
      <formula>$D$24&lt;&gt;0</formula>
    </cfRule>
  </conditionalFormatting>
  <conditionalFormatting sqref="N24">
    <cfRule type="expression" dxfId="1" priority="2">
      <formula>$D$24&lt;&gt;0</formula>
    </cfRule>
  </conditionalFormatting>
  <conditionalFormatting sqref="P24">
    <cfRule type="expression" dxfId="0" priority="1">
      <formula>$D$24&lt;&gt;0</formula>
    </cfRule>
  </conditionalFormatting>
  <pageMargins left="0.7" right="0.7" top="0.75" bottom="0.75" header="0.3" footer="0.3"/>
  <pageSetup orientation="portrait" r:id="rId1"/>
  <ignoredErrors>
    <ignoredError sqref="D22:P24 D15:P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 de frais de voyage</vt:lpstr>
      <vt:lpstr>Calculateur inversé taxes CAN </vt:lpstr>
      <vt:lpstr>'Formulaire de frais de voyage'!Print_Area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Normandeau</dc:creator>
  <cp:lastModifiedBy>145677</cp:lastModifiedBy>
  <cp:lastPrinted>2018-03-28T19:32:38Z</cp:lastPrinted>
  <dcterms:created xsi:type="dcterms:W3CDTF">1998-06-15T14:12:42Z</dcterms:created>
  <dcterms:modified xsi:type="dcterms:W3CDTF">2019-02-25T19:06:39Z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Tableau-pour-frais-deplacement-consultants.xlsx</vt:lpwstr>
  </property>
</Properties>
</file>